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firstSheet="1" activeTab="1"/>
  </bookViews>
  <sheets>
    <sheet name="Summary" sheetId="1" state="hidden" r:id="rId1"/>
    <sheet name="Projections" sheetId="2" r:id="rId2"/>
    <sheet name="Mid Year" sheetId="3" r:id="rId3"/>
    <sheet name="Annual" sheetId="4" r:id="rId4"/>
    <sheet name="Underwriting" sheetId="5" state="hidden" r:id="rId5"/>
  </sheets>
  <definedNames>
    <definedName name="_Key1" hidden="1">'Summary'!$A$24</definedName>
    <definedName name="_Order1" hidden="1">255</definedName>
    <definedName name="_Sort" hidden="1">'Summary'!$A$24:$A$43</definedName>
    <definedName name="_xlnm.Print_Area" localSheetId="2">'Mid Year'!$A$1:$E$120</definedName>
    <definedName name="_xlnm.Print_Area" localSheetId="1">'Projections'!$A$1:$D$128</definedName>
    <definedName name="_xlnm.Print_Area" localSheetId="0">'Summary'!$A$1:$K$88</definedName>
    <definedName name="_xlnm.Print_Area" localSheetId="4">'Underwriting'!$A$1:$D$85</definedName>
    <definedName name="_xlnm.Print_Area">'Mid Year'!$A$1:$E$120</definedName>
  </definedNames>
  <calcPr fullCalcOnLoad="1"/>
</workbook>
</file>

<file path=xl/sharedStrings.xml><?xml version="1.0" encoding="utf-8"?>
<sst xmlns="http://schemas.openxmlformats.org/spreadsheetml/2006/main" count="579" uniqueCount="164">
  <si>
    <t>FLORIDA HOUSING FINANCE CORPORATION</t>
  </si>
  <si>
    <t>FINANCIAL STATEMENT SUMMARY ANALYSIS REPORT</t>
  </si>
  <si>
    <t>Unit Mix</t>
  </si>
  <si>
    <t>Page 1 of 3</t>
  </si>
  <si>
    <t>PROJECT MID-YEAR AND ANNUAL: BUDGET VS. ACTUAL REVENUES AND EXPENSES</t>
  </si>
  <si>
    <t xml:space="preserve">Servicer:   </t>
  </si>
  <si>
    <t xml:space="preserve">Period From:  </t>
  </si>
  <si>
    <t>to</t>
  </si>
  <si>
    <t xml:space="preserve">Bond Issue Year and Series:  </t>
  </si>
  <si>
    <t xml:space="preserve">Project Name:  </t>
  </si>
  <si>
    <t>TOTAL UNITS</t>
  </si>
  <si>
    <t>Projected</t>
  </si>
  <si>
    <t xml:space="preserve">Actual </t>
  </si>
  <si>
    <t>Variance</t>
  </si>
  <si>
    <t>Actual</t>
  </si>
  <si>
    <t>$/Unit</t>
  </si>
  <si>
    <t>DESCRIPTION</t>
  </si>
  <si>
    <t>Mid-Year</t>
  </si>
  <si>
    <t>Annual</t>
  </si>
  <si>
    <t>Annual % EGR</t>
  </si>
  <si>
    <t>Annual  % EGR</t>
  </si>
  <si>
    <t>REVENUE</t>
  </si>
  <si>
    <t>Gross Potential Rental Revenue</t>
  </si>
  <si>
    <t>Less:</t>
  </si>
  <si>
    <t xml:space="preserve">            Vacancy Loss</t>
  </si>
  <si>
    <t xml:space="preserve">            Collection Loss</t>
  </si>
  <si>
    <t>Effective Gross Revenue (EGR)</t>
  </si>
  <si>
    <t>Other Income:</t>
  </si>
  <si>
    <t>Laundry/Vending</t>
  </si>
  <si>
    <t>Miscellaneous Income</t>
  </si>
  <si>
    <t>Interest Income</t>
  </si>
  <si>
    <t>TOTAL EFFECTIVE GROSS REVENUE</t>
  </si>
  <si>
    <t>EXPENSES</t>
  </si>
  <si>
    <t>FIXED</t>
  </si>
  <si>
    <t>Taxes</t>
  </si>
  <si>
    <t>Insurance</t>
  </si>
  <si>
    <t>VARIABLE</t>
  </si>
  <si>
    <t>Management Fees</t>
  </si>
  <si>
    <t>General &amp; Administrative</t>
  </si>
  <si>
    <t>Payroll Expenses</t>
  </si>
  <si>
    <t>Utilities</t>
  </si>
  <si>
    <t>Marketing and Advertising</t>
  </si>
  <si>
    <t>Maintenance and Repairs</t>
  </si>
  <si>
    <t>Grounds Maintenance and Landscaping</t>
  </si>
  <si>
    <t>Security</t>
  </si>
  <si>
    <t>Replacement Reserves</t>
  </si>
  <si>
    <t>CONTINUED ON NEXT PAGE</t>
  </si>
  <si>
    <t>FHFC Version 1.0</t>
  </si>
  <si>
    <t>budge1a.wk4</t>
  </si>
  <si>
    <t>Page 2 of 3</t>
  </si>
  <si>
    <t>Actual End</t>
  </si>
  <si>
    <t>Year % EGR</t>
  </si>
  <si>
    <t>TOTAL EXPENSES</t>
  </si>
  <si>
    <t>NET OPERATING INCOME</t>
  </si>
  <si>
    <t>DEBT SERVICE PAYMENTS</t>
  </si>
  <si>
    <t>First Mortgage</t>
  </si>
  <si>
    <t>Second Mortgage</t>
  </si>
  <si>
    <t>Third Mortgage</t>
  </si>
  <si>
    <t>Other Fees - Letter of Credit/Guaranty</t>
  </si>
  <si>
    <t>FHFC Fees - Corp./Trustee/Servicer etc.</t>
  </si>
  <si>
    <t>TOTAL DEBT SERVICE PAYMENTS</t>
  </si>
  <si>
    <t>OPERATING INCOME AFTER DEBT</t>
  </si>
  <si>
    <t xml:space="preserve">  SERVICE - BEFORE TAX CASH FLOW</t>
  </si>
  <si>
    <t>RECONCILIATION TO NET INCOME</t>
  </si>
  <si>
    <t xml:space="preserve">           Depreciation</t>
  </si>
  <si>
    <t xml:space="preserve">           Amortization</t>
  </si>
  <si>
    <t>Plus:</t>
  </si>
  <si>
    <t xml:space="preserve">           Debt Service - Principal Portion</t>
  </si>
  <si>
    <t xml:space="preserve">           Replacement Reserve Funding</t>
  </si>
  <si>
    <t>PROJECTED NET INCOME (LOSS)</t>
  </si>
  <si>
    <t>Page 3 of 3</t>
  </si>
  <si>
    <t>Developer Equity Contribution</t>
  </si>
  <si>
    <t>Total Project Cost Less Developer Profit and Overhead</t>
  </si>
  <si>
    <t>DEBT SERVICE COVERAGE RATIOS</t>
  </si>
  <si>
    <t>FINANCIAL RATIOS</t>
  </si>
  <si>
    <t>Debt Service Coverage - First Only</t>
  </si>
  <si>
    <t>Operating Expense Ratio</t>
  </si>
  <si>
    <t>Debt Service Coverage - First and Second</t>
  </si>
  <si>
    <t>Break-Even Ratio</t>
  </si>
  <si>
    <t>Debt Service Coverage - All Mortgages</t>
  </si>
  <si>
    <t>Return on Total Investment Ratio - Before Taxes</t>
  </si>
  <si>
    <t>Debt Service Coverage - All Mortgages and Fees</t>
  </si>
  <si>
    <t>Return on Equity Ratio - Before Taxes</t>
  </si>
  <si>
    <t>PROJECTED CAPITAL EXPENDITURES</t>
  </si>
  <si>
    <t>PROJECTED</t>
  </si>
  <si>
    <t>ACTUAL</t>
  </si>
  <si>
    <t>VARIANCE</t>
  </si>
  <si>
    <t>$/UNIT</t>
  </si>
  <si>
    <t>ANNUAL</t>
  </si>
  <si>
    <t>TOTALS</t>
  </si>
  <si>
    <t>NOTES AND COMMENTS:</t>
  </si>
  <si>
    <t>This schedule was prepared by:</t>
  </si>
  <si>
    <t>Signature:</t>
  </si>
  <si>
    <t xml:space="preserve"> </t>
  </si>
  <si>
    <t>Name (Print):</t>
  </si>
  <si>
    <t>Date Prepared:</t>
  </si>
  <si>
    <t>Telephone #:</t>
  </si>
  <si>
    <t>Fax #:</t>
  </si>
  <si>
    <t>PROJECT BUDGET: MID-YEAR AND ANNUAL</t>
  </si>
  <si>
    <t>Servicer:</t>
  </si>
  <si>
    <t xml:space="preserve">   First Housing</t>
  </si>
  <si>
    <t>Period:</t>
  </si>
  <si>
    <t>Bond Issue Year and Series:</t>
  </si>
  <si>
    <t>Project Name:</t>
  </si>
  <si>
    <t xml:space="preserve">           Other: </t>
  </si>
  <si>
    <t>ESTIMATED</t>
  </si>
  <si>
    <t>TOTAL</t>
  </si>
  <si>
    <t>Title:</t>
  </si>
  <si>
    <t xml:space="preserve">Date Prepared: </t>
  </si>
  <si>
    <t>Notes and Comments:</t>
  </si>
  <si>
    <t xml:space="preserve">Revenue: </t>
  </si>
  <si>
    <t>Expenses:</t>
  </si>
  <si>
    <t>First Housing</t>
  </si>
  <si>
    <t>Comments prepared by:</t>
  </si>
  <si>
    <t>PROJECT MID-YEAR: BUDGET VS. ACTUAL REVENUES AND EXPENSES</t>
  </si>
  <si>
    <t>Mid-Year (1)</t>
  </si>
  <si>
    <t>Mid-Year (2)</t>
  </si>
  <si>
    <t>Mid-Year (1) - (2)</t>
  </si>
  <si>
    <t>budge3a.wk4</t>
  </si>
  <si>
    <t>Mid Year (1)</t>
  </si>
  <si>
    <t>Mid Year (2)</t>
  </si>
  <si>
    <t>Mid Year (1) - (2)</t>
  </si>
  <si>
    <t>Revenue:</t>
  </si>
  <si>
    <t>Other:</t>
  </si>
  <si>
    <t>PROJECT ANNUAL: BUDGET VS. ACTUAL REVENUES AND EXPENSES</t>
  </si>
  <si>
    <t>Annual (1)</t>
  </si>
  <si>
    <t>Annual (2)</t>
  </si>
  <si>
    <t>Annual (1) - (2)</t>
  </si>
  <si>
    <t>budge4a.wk4</t>
  </si>
  <si>
    <t>Other Fees- Letter of Credit/Guaranty</t>
  </si>
  <si>
    <t>Page 1 of 2</t>
  </si>
  <si>
    <t>PROJECT CREDIT UNDERWRITING VS. ACTUAL REVENUES AND EXPENSES</t>
  </si>
  <si>
    <t>Credit Underwriter:</t>
  </si>
  <si>
    <t>Credit Underwriting</t>
  </si>
  <si>
    <t>Projections (1)</t>
  </si>
  <si>
    <t>( 1 - 2 )</t>
  </si>
  <si>
    <t>credit1.wk4</t>
  </si>
  <si>
    <t>Page 2 of 2</t>
  </si>
  <si>
    <t>OPERATING INCOME AFTER 1st Only</t>
  </si>
  <si>
    <t>DSC - First Only</t>
  </si>
  <si>
    <t>DSC - First and Second</t>
  </si>
  <si>
    <t>DSC - All Mortgages</t>
  </si>
  <si>
    <t>DSC - All Mortgages and Fees</t>
  </si>
  <si>
    <t>Return on Total Investment Ratio</t>
  </si>
  <si>
    <t>Return on Equity Ratio</t>
  </si>
  <si>
    <t>DO NOT INCLUDE THIS AREA:</t>
  </si>
  <si>
    <t>Unit Mix:</t>
  </si>
  <si>
    <t>0 BR</t>
  </si>
  <si>
    <t>1BR</t>
  </si>
  <si>
    <t>2 BR</t>
  </si>
  <si>
    <t>3 BR</t>
  </si>
  <si>
    <t>4 BR</t>
  </si>
  <si>
    <t>Year Project Placed in Service -  2001</t>
  </si>
  <si>
    <t>Units:</t>
  </si>
  <si>
    <t>Email:</t>
  </si>
  <si>
    <t>budget2A.wk4</t>
  </si>
  <si>
    <t>budget3a.wk4</t>
  </si>
  <si>
    <t>budget4a.wk4</t>
  </si>
  <si>
    <t xml:space="preserve">Units: </t>
  </si>
  <si>
    <t>Other:  Partnership Expenses</t>
  </si>
  <si>
    <t xml:space="preserve">Other:   </t>
  </si>
  <si>
    <t xml:space="preserve">           Other:  Partnership Expenses</t>
  </si>
  <si>
    <t>email:</t>
  </si>
  <si>
    <t>mireles@calexgroup.com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</si>
</sst>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mmmm\ d\,\ yyyy"/>
    <numFmt numFmtId="167" formatCode="0.00_)"/>
    <numFmt numFmtId="168" formatCode="mm/dd/yy"/>
    <numFmt numFmtId="169" formatCode="_(* #,##0_);_(* \(#,##0\);_(* &quot;-&quot;??_);_(@_)"/>
  </numFmts>
  <fonts count="59">
    <font>
      <sz val="12"/>
      <name val="Arial"/>
      <family val="0"/>
    </font>
    <font>
      <sz val="10"/>
      <name val="Arial"/>
      <family val="0"/>
    </font>
    <font>
      <b/>
      <sz val="18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12"/>
      <name val="Courier"/>
      <family val="0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1"/>
      <color indexed="12"/>
      <name val="Courier"/>
      <family val="0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8.0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6">
    <xf numFmtId="165" fontId="0" fillId="0" borderId="0" xfId="0" applyAlignment="1">
      <alignment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165" fontId="3" fillId="0" borderId="0" xfId="0" applyFont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3" fillId="0" borderId="0" xfId="0" applyFont="1" applyAlignment="1" applyProtection="1">
      <alignment horizontal="right"/>
      <protection/>
    </xf>
    <xf numFmtId="165" fontId="3" fillId="0" borderId="0" xfId="0" applyFont="1" applyAlignment="1" applyProtection="1">
      <alignment horizontal="center"/>
      <protection/>
    </xf>
    <xf numFmtId="165" fontId="5" fillId="0" borderId="0" xfId="0" applyFont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65" fontId="6" fillId="0" borderId="0" xfId="0" applyFont="1" applyAlignment="1" applyProtection="1">
      <alignment/>
      <protection/>
    </xf>
    <xf numFmtId="165" fontId="3" fillId="0" borderId="12" xfId="0" applyFont="1" applyBorder="1" applyAlignment="1" applyProtection="1">
      <alignment/>
      <protection/>
    </xf>
    <xf numFmtId="165" fontId="7" fillId="0" borderId="13" xfId="0" applyFont="1" applyBorder="1" applyAlignment="1" applyProtection="1">
      <alignment horizontal="center"/>
      <protection/>
    </xf>
    <xf numFmtId="165" fontId="7" fillId="0" borderId="14" xfId="0" applyFont="1" applyBorder="1" applyAlignment="1" applyProtection="1">
      <alignment horizontal="center"/>
      <protection/>
    </xf>
    <xf numFmtId="165" fontId="7" fillId="0" borderId="15" xfId="0" applyFont="1" applyBorder="1" applyAlignment="1" applyProtection="1">
      <alignment horizontal="center"/>
      <protection/>
    </xf>
    <xf numFmtId="165" fontId="4" fillId="0" borderId="16" xfId="0" applyFont="1" applyBorder="1" applyAlignment="1" applyProtection="1">
      <alignment horizontal="center"/>
      <protection/>
    </xf>
    <xf numFmtId="165" fontId="7" fillId="0" borderId="17" xfId="0" applyFont="1" applyBorder="1" applyAlignment="1" applyProtection="1">
      <alignment horizontal="center"/>
      <protection/>
    </xf>
    <xf numFmtId="165" fontId="7" fillId="0" borderId="18" xfId="0" applyFont="1" applyBorder="1" applyAlignment="1" applyProtection="1">
      <alignment horizontal="center"/>
      <protection/>
    </xf>
    <xf numFmtId="165" fontId="7" fillId="0" borderId="19" xfId="0" applyFont="1" applyBorder="1" applyAlignment="1" applyProtection="1">
      <alignment horizontal="center"/>
      <protection/>
    </xf>
    <xf numFmtId="165" fontId="7" fillId="0" borderId="20" xfId="0" applyFont="1" applyBorder="1" applyAlignment="1" applyProtection="1">
      <alignment horizontal="center"/>
      <protection/>
    </xf>
    <xf numFmtId="165" fontId="5" fillId="0" borderId="21" xfId="0" applyFont="1" applyBorder="1" applyAlignment="1" applyProtection="1">
      <alignment horizontal="center"/>
      <protection/>
    </xf>
    <xf numFmtId="165" fontId="5" fillId="0" borderId="22" xfId="0" applyFont="1" applyBorder="1" applyAlignment="1" applyProtection="1">
      <alignment horizontal="center"/>
      <protection/>
    </xf>
    <xf numFmtId="165" fontId="5" fillId="0" borderId="23" xfId="0" applyFont="1" applyBorder="1" applyAlignment="1" applyProtection="1">
      <alignment horizontal="center"/>
      <protection/>
    </xf>
    <xf numFmtId="10" fontId="5" fillId="0" borderId="22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165" fontId="5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10" fontId="3" fillId="0" borderId="18" xfId="0" applyNumberFormat="1" applyFont="1" applyBorder="1" applyAlignment="1" applyProtection="1">
      <alignment/>
      <protection/>
    </xf>
    <xf numFmtId="165" fontId="5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10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165" fontId="7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0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165" fontId="7" fillId="0" borderId="20" xfId="0" applyFont="1" applyBorder="1" applyAlignment="1" applyProtection="1">
      <alignment/>
      <protection/>
    </xf>
    <xf numFmtId="165" fontId="5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10" fontId="3" fillId="0" borderId="34" xfId="0" applyNumberFormat="1" applyFont="1" applyBorder="1" applyAlignment="1" applyProtection="1">
      <alignment/>
      <protection/>
    </xf>
    <xf numFmtId="165" fontId="7" fillId="0" borderId="0" xfId="0" applyFont="1" applyAlignment="1" applyProtection="1">
      <alignment/>
      <protection/>
    </xf>
    <xf numFmtId="165" fontId="8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7" fillId="0" borderId="14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9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10" fontId="3" fillId="0" borderId="36" xfId="0" applyNumberFormat="1" applyFont="1" applyBorder="1" applyAlignment="1" applyProtection="1">
      <alignment/>
      <protection/>
    </xf>
    <xf numFmtId="165" fontId="7" fillId="0" borderId="37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10" fontId="3" fillId="0" borderId="39" xfId="0" applyNumberFormat="1" applyFont="1" applyBorder="1" applyAlignment="1" applyProtection="1">
      <alignment/>
      <protection/>
    </xf>
    <xf numFmtId="165" fontId="7" fillId="0" borderId="12" xfId="0" applyFont="1" applyBorder="1" applyAlignment="1" applyProtection="1">
      <alignment horizontal="centerContinuous"/>
      <protection/>
    </xf>
    <xf numFmtId="165" fontId="3" fillId="0" borderId="41" xfId="0" applyFont="1" applyBorder="1" applyAlignment="1" applyProtection="1">
      <alignment horizontal="centerContinuous"/>
      <protection/>
    </xf>
    <xf numFmtId="165" fontId="7" fillId="0" borderId="42" xfId="0" applyFont="1" applyBorder="1" applyAlignment="1" applyProtection="1">
      <alignment horizontal="center"/>
      <protection/>
    </xf>
    <xf numFmtId="165" fontId="7" fillId="0" borderId="41" xfId="0" applyFont="1" applyBorder="1" applyAlignment="1" applyProtection="1">
      <alignment horizontal="centerContinuous"/>
      <protection/>
    </xf>
    <xf numFmtId="165" fontId="8" fillId="0" borderId="41" xfId="0" applyFont="1" applyBorder="1" applyAlignment="1" applyProtection="1">
      <alignment horizontal="centerContinuous"/>
      <protection/>
    </xf>
    <xf numFmtId="165" fontId="7" fillId="0" borderId="32" xfId="0" applyFont="1" applyBorder="1" applyAlignment="1" applyProtection="1">
      <alignment horizontal="left"/>
      <protection/>
    </xf>
    <xf numFmtId="165" fontId="3" fillId="0" borderId="43" xfId="0" applyFont="1" applyBorder="1" applyAlignment="1" applyProtection="1">
      <alignment horizontal="centerContinuous"/>
      <protection/>
    </xf>
    <xf numFmtId="165" fontId="7" fillId="0" borderId="44" xfId="0" applyFont="1" applyBorder="1" applyAlignment="1" applyProtection="1">
      <alignment horizontal="center"/>
      <protection/>
    </xf>
    <xf numFmtId="165" fontId="7" fillId="0" borderId="43" xfId="0" applyFont="1" applyBorder="1" applyAlignment="1" applyProtection="1">
      <alignment horizontal="left"/>
      <protection/>
    </xf>
    <xf numFmtId="165" fontId="8" fillId="0" borderId="43" xfId="0" applyFont="1" applyBorder="1" applyAlignment="1" applyProtection="1">
      <alignment horizontal="centerContinuous"/>
      <protection/>
    </xf>
    <xf numFmtId="165" fontId="3" fillId="0" borderId="10" xfId="0" applyFont="1" applyBorder="1" applyAlignment="1" applyProtection="1">
      <alignment/>
      <protection/>
    </xf>
    <xf numFmtId="39" fontId="3" fillId="0" borderId="45" xfId="0" applyNumberFormat="1" applyFont="1" applyBorder="1" applyAlignment="1" applyProtection="1">
      <alignment/>
      <protection/>
    </xf>
    <xf numFmtId="165" fontId="5" fillId="0" borderId="10" xfId="0" applyFont="1" applyBorder="1" applyAlignment="1" applyProtection="1">
      <alignment/>
      <protection/>
    </xf>
    <xf numFmtId="165" fontId="8" fillId="0" borderId="10" xfId="0" applyFont="1" applyBorder="1" applyAlignment="1" applyProtection="1">
      <alignment/>
      <protection/>
    </xf>
    <xf numFmtId="9" fontId="3" fillId="0" borderId="45" xfId="0" applyNumberFormat="1" applyFont="1" applyBorder="1" applyAlignment="1" applyProtection="1">
      <alignment/>
      <protection/>
    </xf>
    <xf numFmtId="10" fontId="3" fillId="0" borderId="45" xfId="0" applyNumberFormat="1" applyFont="1" applyBorder="1" applyAlignment="1" applyProtection="1">
      <alignment/>
      <protection/>
    </xf>
    <xf numFmtId="165" fontId="3" fillId="0" borderId="43" xfId="0" applyFont="1" applyBorder="1" applyAlignment="1" applyProtection="1">
      <alignment/>
      <protection/>
    </xf>
    <xf numFmtId="39" fontId="3" fillId="0" borderId="44" xfId="0" applyNumberFormat="1" applyFont="1" applyBorder="1" applyAlignment="1" applyProtection="1">
      <alignment/>
      <protection/>
    </xf>
    <xf numFmtId="165" fontId="5" fillId="0" borderId="43" xfId="0" applyFont="1" applyBorder="1" applyAlignment="1" applyProtection="1">
      <alignment/>
      <protection/>
    </xf>
    <xf numFmtId="165" fontId="8" fillId="0" borderId="43" xfId="0" applyFont="1" applyBorder="1" applyAlignment="1" applyProtection="1">
      <alignment/>
      <protection/>
    </xf>
    <xf numFmtId="10" fontId="3" fillId="0" borderId="44" xfId="0" applyNumberFormat="1" applyFont="1" applyBorder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3" fillId="0" borderId="46" xfId="0" applyFont="1" applyBorder="1" applyAlignment="1" applyProtection="1">
      <alignment horizontal="centerContinuous"/>
      <protection/>
    </xf>
    <xf numFmtId="37" fontId="7" fillId="0" borderId="42" xfId="0" applyNumberFormat="1" applyFont="1" applyBorder="1" applyAlignment="1" applyProtection="1">
      <alignment horizontal="center"/>
      <protection/>
    </xf>
    <xf numFmtId="165" fontId="7" fillId="0" borderId="16" xfId="0" applyFont="1" applyBorder="1" applyAlignment="1" applyProtection="1">
      <alignment horizontal="centerContinuous"/>
      <protection/>
    </xf>
    <xf numFmtId="165" fontId="3" fillId="0" borderId="47" xfId="0" applyFont="1" applyBorder="1" applyAlignment="1" applyProtection="1">
      <alignment horizontal="centerContinuous"/>
      <protection/>
    </xf>
    <xf numFmtId="165" fontId="7" fillId="0" borderId="22" xfId="0" applyFont="1" applyBorder="1" applyAlignment="1" applyProtection="1">
      <alignment horizontal="center"/>
      <protection/>
    </xf>
    <xf numFmtId="165" fontId="7" fillId="0" borderId="23" xfId="0" applyFont="1" applyBorder="1" applyAlignment="1" applyProtection="1">
      <alignment horizontal="center"/>
      <protection/>
    </xf>
    <xf numFmtId="165" fontId="7" fillId="0" borderId="45" xfId="0" applyFont="1" applyBorder="1" applyAlignment="1" applyProtection="1">
      <alignment horizontal="center"/>
      <protection/>
    </xf>
    <xf numFmtId="37" fontId="7" fillId="0" borderId="45" xfId="0" applyNumberFormat="1" applyFont="1" applyBorder="1" applyAlignment="1" applyProtection="1">
      <alignment horizontal="center"/>
      <protection/>
    </xf>
    <xf numFmtId="165" fontId="3" fillId="0" borderId="47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165" fontId="5" fillId="0" borderId="26" xfId="0" applyFont="1" applyBorder="1" applyAlignment="1" applyProtection="1">
      <alignment/>
      <protection/>
    </xf>
    <xf numFmtId="165" fontId="3" fillId="0" borderId="29" xfId="0" applyFont="1" applyBorder="1" applyAlignment="1" applyProtection="1">
      <alignment/>
      <protection/>
    </xf>
    <xf numFmtId="165" fontId="5" fillId="0" borderId="32" xfId="0" applyFont="1" applyBorder="1" applyAlignment="1" applyProtection="1">
      <alignment horizontal="center"/>
      <protection/>
    </xf>
    <xf numFmtId="165" fontId="3" fillId="0" borderId="49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165" fontId="5" fillId="0" borderId="0" xfId="0" applyFont="1" applyAlignment="1" applyProtection="1">
      <alignment horizontal="center"/>
      <protection/>
    </xf>
    <xf numFmtId="165" fontId="9" fillId="0" borderId="0" xfId="0" applyFont="1" applyAlignment="1" applyProtection="1">
      <alignment/>
      <protection locked="0"/>
    </xf>
    <xf numFmtId="165" fontId="10" fillId="0" borderId="0" xfId="0" applyFont="1" applyAlignment="1" applyProtection="1">
      <alignment horizontal="left"/>
      <protection locked="0"/>
    </xf>
    <xf numFmtId="165" fontId="9" fillId="0" borderId="10" xfId="0" applyFont="1" applyBorder="1" applyAlignment="1" applyProtection="1">
      <alignment/>
      <protection locked="0"/>
    </xf>
    <xf numFmtId="165" fontId="12" fillId="0" borderId="0" xfId="0" applyFont="1" applyAlignment="1" applyProtection="1">
      <alignment horizontal="center"/>
      <protection locked="0"/>
    </xf>
    <xf numFmtId="165" fontId="11" fillId="0" borderId="0" xfId="0" applyFont="1" applyAlignment="1" applyProtection="1">
      <alignment/>
      <protection locked="0"/>
    </xf>
    <xf numFmtId="165" fontId="6" fillId="0" borderId="10" xfId="0" applyFont="1" applyBorder="1" applyAlignment="1" applyProtection="1">
      <alignment/>
      <protection/>
    </xf>
    <xf numFmtId="165" fontId="6" fillId="0" borderId="10" xfId="0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165" fontId="6" fillId="0" borderId="10" xfId="0" applyFont="1" applyBorder="1" applyAlignment="1" applyProtection="1">
      <alignment horizontal="center"/>
      <protection locked="0"/>
    </xf>
    <xf numFmtId="165" fontId="6" fillId="0" borderId="0" xfId="0" applyFont="1" applyAlignment="1" applyProtection="1">
      <alignment horizontal="center"/>
      <protection locked="0"/>
    </xf>
    <xf numFmtId="165" fontId="6" fillId="0" borderId="0" xfId="0" applyFont="1" applyAlignment="1" applyProtection="1">
      <alignment/>
      <protection locked="0"/>
    </xf>
    <xf numFmtId="165" fontId="3" fillId="0" borderId="52" xfId="0" applyFont="1" applyBorder="1" applyAlignment="1" applyProtection="1">
      <alignment/>
      <protection/>
    </xf>
    <xf numFmtId="165" fontId="7" fillId="0" borderId="53" xfId="0" applyFont="1" applyBorder="1" applyAlignment="1" applyProtection="1">
      <alignment horizontal="center"/>
      <protection/>
    </xf>
    <xf numFmtId="165" fontId="7" fillId="0" borderId="0" xfId="0" applyFont="1" applyAlignment="1" applyProtection="1">
      <alignment horizontal="center"/>
      <protection/>
    </xf>
    <xf numFmtId="165" fontId="4" fillId="0" borderId="54" xfId="0" applyFont="1" applyBorder="1" applyAlignment="1" applyProtection="1">
      <alignment horizontal="center"/>
      <protection/>
    </xf>
    <xf numFmtId="165" fontId="7" fillId="0" borderId="55" xfId="0" applyFont="1" applyBorder="1" applyAlignment="1" applyProtection="1">
      <alignment horizontal="center"/>
      <protection/>
    </xf>
    <xf numFmtId="165" fontId="5" fillId="0" borderId="54" xfId="0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 locked="0"/>
    </xf>
    <xf numFmtId="165" fontId="5" fillId="0" borderId="55" xfId="0" applyFont="1" applyBorder="1" applyAlignment="1" applyProtection="1">
      <alignment/>
      <protection/>
    </xf>
    <xf numFmtId="37" fontId="6" fillId="0" borderId="25" xfId="0" applyNumberFormat="1" applyFont="1" applyBorder="1" applyAlignment="1" applyProtection="1">
      <alignment/>
      <protection locked="0"/>
    </xf>
    <xf numFmtId="165" fontId="7" fillId="0" borderId="56" xfId="0" applyFont="1" applyBorder="1" applyAlignment="1" applyProtection="1">
      <alignment/>
      <protection/>
    </xf>
    <xf numFmtId="165" fontId="7" fillId="0" borderId="55" xfId="0" applyFont="1" applyBorder="1" applyAlignment="1" applyProtection="1">
      <alignment/>
      <protection/>
    </xf>
    <xf numFmtId="165" fontId="6" fillId="0" borderId="10" xfId="0" applyFont="1" applyBorder="1" applyAlignment="1" applyProtection="1">
      <alignment horizontal="left"/>
      <protection locked="0"/>
    </xf>
    <xf numFmtId="165" fontId="8" fillId="0" borderId="0" xfId="0" applyFont="1" applyAlignment="1" applyProtection="1">
      <alignment horizontal="right"/>
      <protection/>
    </xf>
    <xf numFmtId="165" fontId="4" fillId="0" borderId="0" xfId="0" applyFont="1" applyAlignment="1" applyProtection="1">
      <alignment horizontal="right"/>
      <protection/>
    </xf>
    <xf numFmtId="165" fontId="3" fillId="0" borderId="22" xfId="0" applyFont="1" applyBorder="1" applyAlignment="1" applyProtection="1">
      <alignment/>
      <protection/>
    </xf>
    <xf numFmtId="165" fontId="7" fillId="0" borderId="30" xfId="0" applyFont="1" applyBorder="1" applyAlignment="1" applyProtection="1">
      <alignment/>
      <protection/>
    </xf>
    <xf numFmtId="165" fontId="7" fillId="0" borderId="22" xfId="0" applyFont="1" applyBorder="1" applyAlignment="1" applyProtection="1">
      <alignment horizontal="left"/>
      <protection/>
    </xf>
    <xf numFmtId="39" fontId="3" fillId="0" borderId="18" xfId="0" applyNumberFormat="1" applyFont="1" applyBorder="1" applyAlignment="1" applyProtection="1">
      <alignment/>
      <protection/>
    </xf>
    <xf numFmtId="165" fontId="5" fillId="0" borderId="56" xfId="0" applyFont="1" applyBorder="1" applyAlignment="1" applyProtection="1">
      <alignment/>
      <protection/>
    </xf>
    <xf numFmtId="39" fontId="3" fillId="0" borderId="30" xfId="0" applyNumberFormat="1" applyFont="1" applyBorder="1" applyAlignment="1" applyProtection="1">
      <alignment/>
      <protection/>
    </xf>
    <xf numFmtId="165" fontId="7" fillId="0" borderId="22" xfId="0" applyFont="1" applyBorder="1" applyAlignment="1" applyProtection="1">
      <alignment/>
      <protection/>
    </xf>
    <xf numFmtId="165" fontId="5" fillId="0" borderId="18" xfId="0" applyFont="1" applyBorder="1" applyAlignment="1" applyProtection="1">
      <alignment/>
      <protection/>
    </xf>
    <xf numFmtId="9" fontId="3" fillId="0" borderId="18" xfId="0" applyNumberFormat="1" applyFont="1" applyBorder="1" applyAlignment="1" applyProtection="1">
      <alignment/>
      <protection/>
    </xf>
    <xf numFmtId="165" fontId="5" fillId="0" borderId="30" xfId="0" applyFont="1" applyBorder="1" applyAlignment="1" applyProtection="1">
      <alignment/>
      <protection/>
    </xf>
    <xf numFmtId="165" fontId="10" fillId="0" borderId="0" xfId="0" applyFont="1" applyAlignment="1" applyProtection="1">
      <alignment/>
      <protection locked="0"/>
    </xf>
    <xf numFmtId="165" fontId="6" fillId="0" borderId="0" xfId="0" applyFont="1" applyAlignment="1" applyProtection="1">
      <alignment horizontal="left"/>
      <protection/>
    </xf>
    <xf numFmtId="165" fontId="8" fillId="0" borderId="10" xfId="0" applyFont="1" applyBorder="1" applyAlignment="1" applyProtection="1">
      <alignment horizontal="right"/>
      <protection/>
    </xf>
    <xf numFmtId="165" fontId="11" fillId="0" borderId="0" xfId="0" applyFont="1" applyAlignment="1" applyProtection="1">
      <alignment horizontal="right"/>
      <protection locked="0"/>
    </xf>
    <xf numFmtId="165" fontId="11" fillId="0" borderId="10" xfId="0" applyFont="1" applyBorder="1" applyAlignment="1" applyProtection="1">
      <alignment horizontal="right"/>
      <protection locked="0"/>
    </xf>
    <xf numFmtId="165" fontId="11" fillId="0" borderId="0" xfId="0" applyFont="1" applyAlignment="1" applyProtection="1">
      <alignment horizontal="left"/>
      <protection locked="0"/>
    </xf>
    <xf numFmtId="165" fontId="13" fillId="0" borderId="0" xfId="0" applyFont="1" applyAlignment="1" applyProtection="1">
      <alignment/>
      <protection locked="0"/>
    </xf>
    <xf numFmtId="165" fontId="14" fillId="0" borderId="0" xfId="0" applyFont="1" applyAlignment="1" applyProtection="1">
      <alignment horizontal="center"/>
      <protection locked="0"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165" fontId="14" fillId="0" borderId="0" xfId="0" applyFont="1" applyAlignment="1" applyProtection="1">
      <alignment/>
      <protection locked="0"/>
    </xf>
    <xf numFmtId="165" fontId="15" fillId="0" borderId="10" xfId="0" applyFont="1" applyBorder="1" applyAlignment="1" applyProtection="1">
      <alignment horizontal="left"/>
      <protection locked="0"/>
    </xf>
    <xf numFmtId="165" fontId="16" fillId="0" borderId="10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66" fontId="6" fillId="0" borderId="10" xfId="0" applyNumberFormat="1" applyFont="1" applyBorder="1" applyAlignment="1" applyProtection="1">
      <alignment horizontal="center"/>
      <protection locked="0"/>
    </xf>
    <xf numFmtId="165" fontId="15" fillId="0" borderId="10" xfId="0" applyFont="1" applyBorder="1" applyAlignment="1" applyProtection="1">
      <alignment horizontal="left"/>
      <protection/>
    </xf>
    <xf numFmtId="165" fontId="17" fillId="0" borderId="0" xfId="0" applyFont="1" applyAlignment="1">
      <alignment horizontal="left"/>
    </xf>
    <xf numFmtId="164" fontId="15" fillId="0" borderId="10" xfId="0" applyNumberFormat="1" applyFont="1" applyBorder="1" applyAlignment="1" applyProtection="1">
      <alignment horizontal="left"/>
      <protection locked="0"/>
    </xf>
    <xf numFmtId="165" fontId="15" fillId="0" borderId="0" xfId="0" applyFont="1" applyAlignment="1" applyProtection="1">
      <alignment horizontal="left"/>
      <protection locked="0"/>
    </xf>
    <xf numFmtId="165" fontId="16" fillId="0" borderId="0" xfId="0" applyFont="1" applyAlignment="1" applyProtection="1">
      <alignment horizontal="left"/>
      <protection locked="0"/>
    </xf>
    <xf numFmtId="165" fontId="3" fillId="0" borderId="0" xfId="0" applyFont="1" applyBorder="1" applyAlignment="1" applyProtection="1">
      <alignment/>
      <protection/>
    </xf>
    <xf numFmtId="165" fontId="0" fillId="0" borderId="0" xfId="0" applyBorder="1" applyAlignment="1">
      <alignment/>
    </xf>
    <xf numFmtId="165" fontId="9" fillId="0" borderId="0" xfId="0" applyFont="1" applyBorder="1" applyAlignment="1" applyProtection="1">
      <alignment/>
      <protection locked="0"/>
    </xf>
    <xf numFmtId="165" fontId="0" fillId="0" borderId="0" xfId="0" applyAlignment="1">
      <alignment horizontal="center"/>
    </xf>
    <xf numFmtId="10" fontId="0" fillId="0" borderId="0" xfId="5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4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5" fontId="6" fillId="0" borderId="0" xfId="0" applyFont="1" applyAlignment="1" applyProtection="1">
      <alignment/>
      <protection hidden="1"/>
    </xf>
    <xf numFmtId="165" fontId="6" fillId="0" borderId="10" xfId="0" applyFont="1" applyBorder="1" applyAlignment="1" applyProtection="1">
      <alignment/>
      <protection hidden="1"/>
    </xf>
    <xf numFmtId="165" fontId="9" fillId="0" borderId="10" xfId="0" applyFont="1" applyBorder="1" applyAlignment="1" applyProtection="1">
      <alignment/>
      <protection hidden="1"/>
    </xf>
    <xf numFmtId="165" fontId="9" fillId="0" borderId="0" xfId="0" applyFont="1" applyBorder="1" applyAlignment="1" applyProtection="1">
      <alignment/>
      <protection hidden="1"/>
    </xf>
    <xf numFmtId="165" fontId="6" fillId="0" borderId="10" xfId="0" applyNumberFormat="1" applyFont="1" applyBorder="1" applyAlignment="1" applyProtection="1">
      <alignment/>
      <protection hidden="1"/>
    </xf>
    <xf numFmtId="165" fontId="9" fillId="0" borderId="10" xfId="0" applyFont="1" applyBorder="1" applyAlignment="1" applyProtection="1">
      <alignment horizontal="left"/>
      <protection hidden="1"/>
    </xf>
    <xf numFmtId="165" fontId="9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/>
      <protection hidden="1"/>
    </xf>
    <xf numFmtId="165" fontId="9" fillId="0" borderId="0" xfId="0" applyFont="1" applyAlignment="1" applyProtection="1">
      <alignment/>
      <protection hidden="1"/>
    </xf>
    <xf numFmtId="165" fontId="16" fillId="0" borderId="10" xfId="0" applyFont="1" applyBorder="1" applyAlignment="1" applyProtection="1">
      <alignment horizontal="left"/>
      <protection hidden="1"/>
    </xf>
    <xf numFmtId="165" fontId="16" fillId="0" borderId="0" xfId="0" applyFont="1" applyBorder="1" applyAlignment="1" applyProtection="1">
      <alignment horizontal="left"/>
      <protection hidden="1"/>
    </xf>
    <xf numFmtId="165" fontId="15" fillId="0" borderId="10" xfId="0" applyFont="1" applyBorder="1" applyAlignment="1" applyProtection="1">
      <alignment horizontal="left"/>
      <protection hidden="1"/>
    </xf>
    <xf numFmtId="165" fontId="3" fillId="0" borderId="10" xfId="0" applyFont="1" applyBorder="1" applyAlignment="1" applyProtection="1">
      <alignment/>
      <protection hidden="1"/>
    </xf>
    <xf numFmtId="165" fontId="3" fillId="0" borderId="0" xfId="0" applyFont="1" applyBorder="1" applyAlignment="1" applyProtection="1">
      <alignment/>
      <protection hidden="1"/>
    </xf>
    <xf numFmtId="165" fontId="0" fillId="0" borderId="0" xfId="0" applyBorder="1" applyAlignment="1" applyProtection="1">
      <alignment/>
      <protection hidden="1"/>
    </xf>
    <xf numFmtId="165" fontId="3" fillId="0" borderId="0" xfId="0" applyFont="1" applyAlignment="1" applyProtection="1">
      <alignment horizontal="center"/>
      <protection hidden="1"/>
    </xf>
    <xf numFmtId="165" fontId="3" fillId="0" borderId="0" xfId="0" applyFont="1" applyAlignment="1" applyProtection="1">
      <alignment horizontal="right"/>
      <protection locked="0"/>
    </xf>
    <xf numFmtId="165" fontId="3" fillId="0" borderId="0" xfId="0" applyFont="1" applyAlignment="1" applyProtection="1">
      <alignment/>
      <protection locked="0"/>
    </xf>
    <xf numFmtId="165" fontId="3" fillId="0" borderId="0" xfId="0" applyFont="1" applyAlignment="1" applyProtection="1">
      <alignment horizontal="centerContinuous"/>
      <protection locked="0"/>
    </xf>
    <xf numFmtId="165" fontId="3" fillId="0" borderId="0" xfId="0" applyFont="1" applyAlignment="1" applyProtection="1">
      <alignment horizontal="center"/>
      <protection locked="0"/>
    </xf>
    <xf numFmtId="165" fontId="3" fillId="0" borderId="52" xfId="0" applyFont="1" applyBorder="1" applyAlignment="1" applyProtection="1">
      <alignment/>
      <protection locked="0"/>
    </xf>
    <xf numFmtId="165" fontId="7" fillId="0" borderId="53" xfId="0" applyFont="1" applyBorder="1" applyAlignment="1" applyProtection="1">
      <alignment horizontal="center"/>
      <protection locked="0"/>
    </xf>
    <xf numFmtId="165" fontId="7" fillId="0" borderId="0" xfId="0" applyFont="1" applyAlignment="1" applyProtection="1">
      <alignment horizontal="center"/>
      <protection locked="0"/>
    </xf>
    <xf numFmtId="165" fontId="4" fillId="0" borderId="54" xfId="0" applyFont="1" applyBorder="1" applyAlignment="1" applyProtection="1">
      <alignment horizontal="center"/>
      <protection locked="0"/>
    </xf>
    <xf numFmtId="165" fontId="7" fillId="0" borderId="18" xfId="0" applyFont="1" applyBorder="1" applyAlignment="1" applyProtection="1">
      <alignment horizontal="center"/>
      <protection locked="0"/>
    </xf>
    <xf numFmtId="165" fontId="7" fillId="0" borderId="55" xfId="0" applyFont="1" applyBorder="1" applyAlignment="1" applyProtection="1">
      <alignment horizontal="center"/>
      <protection locked="0"/>
    </xf>
    <xf numFmtId="165" fontId="5" fillId="0" borderId="0" xfId="0" applyFont="1" applyAlignment="1" applyProtection="1">
      <alignment horizontal="center"/>
      <protection locked="0"/>
    </xf>
    <xf numFmtId="165" fontId="5" fillId="0" borderId="54" xfId="0" applyFont="1" applyBorder="1" applyAlignment="1" applyProtection="1">
      <alignment/>
      <protection locked="0"/>
    </xf>
    <xf numFmtId="165" fontId="5" fillId="0" borderId="55" xfId="0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165" fontId="0" fillId="0" borderId="0" xfId="0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37" fontId="3" fillId="0" borderId="22" xfId="0" applyNumberFormat="1" applyFont="1" applyBorder="1" applyAlignment="1" applyProtection="1">
      <alignment/>
      <protection locked="0"/>
    </xf>
    <xf numFmtId="165" fontId="7" fillId="0" borderId="56" xfId="0" applyFont="1" applyBorder="1" applyAlignment="1" applyProtection="1">
      <alignment/>
      <protection locked="0"/>
    </xf>
    <xf numFmtId="37" fontId="3" fillId="0" borderId="30" xfId="0" applyNumberFormat="1" applyFont="1" applyBorder="1" applyAlignment="1" applyProtection="1">
      <alignment/>
      <protection locked="0"/>
    </xf>
    <xf numFmtId="165" fontId="7" fillId="0" borderId="55" xfId="0" applyFont="1" applyBorder="1" applyAlignment="1" applyProtection="1">
      <alignment/>
      <protection locked="0"/>
    </xf>
    <xf numFmtId="165" fontId="7" fillId="0" borderId="0" xfId="0" applyFont="1" applyAlignment="1" applyProtection="1">
      <alignment/>
      <protection locked="0"/>
    </xf>
    <xf numFmtId="165" fontId="8" fillId="0" borderId="0" xfId="0" applyFont="1" applyAlignment="1" applyProtection="1">
      <alignment/>
      <protection locked="0"/>
    </xf>
    <xf numFmtId="165" fontId="4" fillId="0" borderId="0" xfId="0" applyFont="1" applyAlignment="1" applyProtection="1">
      <alignment/>
      <protection locked="0"/>
    </xf>
    <xf numFmtId="165" fontId="7" fillId="0" borderId="57" xfId="0" applyFont="1" applyBorder="1" applyAlignment="1" applyProtection="1">
      <alignment/>
      <protection locked="0"/>
    </xf>
    <xf numFmtId="37" fontId="3" fillId="0" borderId="36" xfId="0" applyNumberFormat="1" applyFont="1" applyBorder="1" applyAlignment="1" applyProtection="1">
      <alignment/>
      <protection locked="0"/>
    </xf>
    <xf numFmtId="165" fontId="5" fillId="0" borderId="0" xfId="0" applyFont="1" applyAlignment="1" applyProtection="1">
      <alignment/>
      <protection locked="0"/>
    </xf>
    <xf numFmtId="165" fontId="7" fillId="0" borderId="58" xfId="0" applyFont="1" applyBorder="1" applyAlignment="1" applyProtection="1">
      <alignment horizontal="centerContinuous"/>
      <protection locked="0"/>
    </xf>
    <xf numFmtId="165" fontId="3" fillId="0" borderId="59" xfId="0" applyFont="1" applyBorder="1" applyAlignment="1" applyProtection="1">
      <alignment horizontal="centerContinuous"/>
      <protection locked="0"/>
    </xf>
    <xf numFmtId="165" fontId="5" fillId="0" borderId="54" xfId="0" applyFont="1" applyBorder="1" applyAlignment="1" applyProtection="1">
      <alignment horizontal="center"/>
      <protection locked="0"/>
    </xf>
    <xf numFmtId="165" fontId="3" fillId="0" borderId="1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165" fontId="8" fillId="0" borderId="0" xfId="0" applyFont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5" fontId="5" fillId="0" borderId="22" xfId="0" applyFont="1" applyBorder="1" applyAlignment="1" applyProtection="1">
      <alignment horizontal="center"/>
      <protection locked="0"/>
    </xf>
    <xf numFmtId="37" fontId="3" fillId="0" borderId="25" xfId="0" applyNumberFormat="1" applyFont="1" applyBorder="1" applyAlignment="1" applyProtection="1">
      <alignment/>
      <protection locked="0"/>
    </xf>
    <xf numFmtId="165" fontId="4" fillId="0" borderId="0" xfId="0" applyFont="1" applyAlignment="1" applyProtection="1">
      <alignment horizontal="right"/>
      <protection locked="0"/>
    </xf>
    <xf numFmtId="165" fontId="3" fillId="0" borderId="22" xfId="0" applyFont="1" applyBorder="1" applyAlignment="1" applyProtection="1">
      <alignment/>
      <protection locked="0"/>
    </xf>
    <xf numFmtId="165" fontId="0" fillId="0" borderId="0" xfId="0" applyAlignment="1" applyProtection="1">
      <alignment horizontal="left"/>
      <protection locked="0"/>
    </xf>
    <xf numFmtId="165" fontId="18" fillId="0" borderId="0" xfId="0" applyFont="1" applyAlignment="1">
      <alignment/>
    </xf>
    <xf numFmtId="165" fontId="19" fillId="0" borderId="0" xfId="0" applyFont="1" applyAlignment="1" applyProtection="1">
      <alignment horizontal="left"/>
      <protection locked="0"/>
    </xf>
    <xf numFmtId="165" fontId="19" fillId="0" borderId="0" xfId="0" applyFont="1" applyAlignment="1" applyProtection="1">
      <alignment/>
      <protection locked="0"/>
    </xf>
    <xf numFmtId="168" fontId="3" fillId="0" borderId="0" xfId="0" applyNumberFormat="1" applyFont="1" applyAlignment="1" applyProtection="1">
      <alignment horizontal="center"/>
      <protection/>
    </xf>
    <xf numFmtId="165" fontId="3" fillId="0" borderId="0" xfId="0" applyFont="1" applyAlignment="1" applyProtection="1">
      <alignment horizontal="left"/>
      <protection locked="0"/>
    </xf>
    <xf numFmtId="165" fontId="3" fillId="0" borderId="0" xfId="0" applyFont="1" applyAlignment="1" applyProtection="1">
      <alignment horizontal="left"/>
      <protection/>
    </xf>
    <xf numFmtId="165" fontId="20" fillId="0" borderId="0" xfId="0" applyFont="1" applyAlignment="1" applyProtection="1">
      <alignment/>
      <protection/>
    </xf>
    <xf numFmtId="165" fontId="0" fillId="0" borderId="0" xfId="0" applyAlignment="1" applyProtection="1">
      <alignment/>
      <protection/>
    </xf>
    <xf numFmtId="165" fontId="21" fillId="0" borderId="0" xfId="0" applyFont="1" applyAlignment="1" applyProtection="1">
      <alignment horizontal="right"/>
      <protection/>
    </xf>
    <xf numFmtId="165" fontId="21" fillId="0" borderId="0" xfId="0" applyFont="1" applyAlignment="1" applyProtection="1">
      <alignment/>
      <protection/>
    </xf>
    <xf numFmtId="165" fontId="0" fillId="0" borderId="0" xfId="0" applyAlignment="1">
      <alignment horizontal="right"/>
    </xf>
    <xf numFmtId="165" fontId="0" fillId="0" borderId="0" xfId="0" applyAlignment="1" applyProtection="1">
      <alignment horizontal="right"/>
      <protection/>
    </xf>
    <xf numFmtId="165" fontId="0" fillId="0" borderId="0" xfId="0" applyAlignment="1" applyProtection="1">
      <alignment vertical="center"/>
      <protection/>
    </xf>
    <xf numFmtId="168" fontId="6" fillId="0" borderId="0" xfId="0" applyNumberFormat="1" applyFont="1" applyAlignment="1" applyProtection="1">
      <alignment horizontal="center"/>
      <protection locked="0"/>
    </xf>
    <xf numFmtId="165" fontId="6" fillId="0" borderId="0" xfId="0" applyFont="1" applyAlignment="1" applyProtection="1">
      <alignment horizontal="left"/>
      <protection locked="0"/>
    </xf>
    <xf numFmtId="165" fontId="0" fillId="0" borderId="52" xfId="0" applyBorder="1" applyAlignment="1" applyProtection="1">
      <alignment/>
      <protection/>
    </xf>
    <xf numFmtId="165" fontId="22" fillId="0" borderId="53" xfId="0" applyFont="1" applyBorder="1" applyAlignment="1" applyProtection="1">
      <alignment horizontal="center"/>
      <protection/>
    </xf>
    <xf numFmtId="165" fontId="22" fillId="0" borderId="0" xfId="0" applyFont="1" applyAlignment="1" applyProtection="1">
      <alignment horizontal="center"/>
      <protection/>
    </xf>
    <xf numFmtId="165" fontId="22" fillId="0" borderId="0" xfId="0" applyFont="1" applyAlignment="1" applyProtection="1">
      <alignment horizontal="right"/>
      <protection/>
    </xf>
    <xf numFmtId="165" fontId="21" fillId="0" borderId="54" xfId="0" applyFont="1" applyBorder="1" applyAlignment="1" applyProtection="1">
      <alignment horizontal="center"/>
      <protection/>
    </xf>
    <xf numFmtId="165" fontId="22" fillId="0" borderId="18" xfId="0" applyFont="1" applyBorder="1" applyAlignment="1" applyProtection="1">
      <alignment horizontal="center"/>
      <protection/>
    </xf>
    <xf numFmtId="165" fontId="22" fillId="0" borderId="55" xfId="0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165" fontId="1" fillId="0" borderId="0" xfId="0" applyFont="1" applyAlignment="1" applyProtection="1">
      <alignment horizontal="center"/>
      <protection/>
    </xf>
    <xf numFmtId="165" fontId="1" fillId="0" borderId="0" xfId="0" applyFont="1" applyAlignment="1" applyProtection="1">
      <alignment horizontal="right"/>
      <protection/>
    </xf>
    <xf numFmtId="165" fontId="1" fillId="0" borderId="54" xfId="0" applyFont="1" applyBorder="1" applyAlignment="1" applyProtection="1">
      <alignment/>
      <protection/>
    </xf>
    <xf numFmtId="37" fontId="6" fillId="0" borderId="18" xfId="42" applyNumberFormat="1" applyFont="1" applyBorder="1" applyAlignment="1" applyProtection="1">
      <alignment/>
      <protection locked="0"/>
    </xf>
    <xf numFmtId="165" fontId="1" fillId="0" borderId="55" xfId="0" applyFont="1" applyBorder="1" applyAlignment="1" applyProtection="1">
      <alignment/>
      <protection/>
    </xf>
    <xf numFmtId="37" fontId="6" fillId="0" borderId="22" xfId="42" applyNumberFormat="1" applyFont="1" applyBorder="1" applyAlignment="1" applyProtection="1">
      <alignment/>
      <protection/>
    </xf>
    <xf numFmtId="37" fontId="6" fillId="0" borderId="25" xfId="42" applyNumberFormat="1" applyFont="1" applyBorder="1" applyAlignment="1" applyProtection="1">
      <alignment/>
      <protection locked="0"/>
    </xf>
    <xf numFmtId="37" fontId="0" fillId="0" borderId="18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165" fontId="22" fillId="0" borderId="56" xfId="0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165" fontId="22" fillId="0" borderId="55" xfId="0" applyFont="1" applyBorder="1" applyAlignment="1" applyProtection="1">
      <alignment/>
      <protection/>
    </xf>
    <xf numFmtId="9" fontId="0" fillId="0" borderId="0" xfId="58" applyFont="1" applyAlignment="1">
      <alignment/>
    </xf>
    <xf numFmtId="165" fontId="12" fillId="0" borderId="54" xfId="0" applyFont="1" applyBorder="1" applyAlignment="1" applyProtection="1">
      <alignment/>
      <protection locked="0"/>
    </xf>
    <xf numFmtId="37" fontId="6" fillId="0" borderId="18" xfId="0" applyNumberFormat="1" applyFont="1" applyBorder="1" applyAlignment="1" applyProtection="1">
      <alignment/>
      <protection locked="0"/>
    </xf>
    <xf numFmtId="165" fontId="7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9" fontId="6" fillId="0" borderId="18" xfId="42" applyNumberFormat="1" applyFont="1" applyFill="1" applyBorder="1" applyAlignment="1" applyProtection="1">
      <alignment/>
      <protection locked="0"/>
    </xf>
    <xf numFmtId="165" fontId="12" fillId="0" borderId="55" xfId="0" applyFont="1" applyBorder="1" applyAlignment="1" applyProtection="1">
      <alignment/>
      <protection locked="0"/>
    </xf>
    <xf numFmtId="165" fontId="22" fillId="0" borderId="57" xfId="0" applyFont="1" applyBorder="1" applyAlignment="1" applyProtection="1">
      <alignment/>
      <protection/>
    </xf>
    <xf numFmtId="37" fontId="0" fillId="0" borderId="36" xfId="0" applyNumberFormat="1" applyBorder="1" applyAlignment="1" applyProtection="1">
      <alignment/>
      <protection/>
    </xf>
    <xf numFmtId="165" fontId="1" fillId="0" borderId="0" xfId="0" applyFont="1" applyAlignment="1" applyProtection="1">
      <alignment/>
      <protection/>
    </xf>
    <xf numFmtId="165" fontId="22" fillId="0" borderId="58" xfId="0" applyFont="1" applyBorder="1" applyAlignment="1" applyProtection="1">
      <alignment horizontal="centerContinuous"/>
      <protection/>
    </xf>
    <xf numFmtId="165" fontId="0" fillId="0" borderId="59" xfId="0" applyBorder="1" applyAlignment="1" applyProtection="1">
      <alignment horizontal="centerContinuous"/>
      <protection/>
    </xf>
    <xf numFmtId="165" fontId="12" fillId="0" borderId="55" xfId="0" applyFont="1" applyBorder="1" applyAlignment="1" applyProtection="1">
      <alignment horizontal="left" indent="1"/>
      <protection/>
    </xf>
    <xf numFmtId="37" fontId="6" fillId="0" borderId="25" xfId="0" applyNumberFormat="1" applyFont="1" applyFill="1" applyBorder="1" applyAlignment="1" applyProtection="1">
      <alignment/>
      <protection locked="0"/>
    </xf>
    <xf numFmtId="37" fontId="6" fillId="0" borderId="25" xfId="0" applyNumberFormat="1" applyFont="1" applyBorder="1" applyAlignment="1" applyProtection="1">
      <alignment/>
      <protection locked="0"/>
    </xf>
    <xf numFmtId="165" fontId="1" fillId="0" borderId="54" xfId="0" applyFont="1" applyBorder="1" applyAlignment="1" applyProtection="1">
      <alignment horizontal="center"/>
      <protection/>
    </xf>
    <xf numFmtId="165" fontId="0" fillId="0" borderId="10" xfId="0" applyBorder="1" applyAlignment="1" applyProtection="1">
      <alignment/>
      <protection/>
    </xf>
    <xf numFmtId="165" fontId="6" fillId="0" borderId="0" xfId="0" applyFont="1" applyAlignment="1" applyProtection="1">
      <alignment/>
      <protection/>
    </xf>
    <xf numFmtId="165" fontId="6" fillId="0" borderId="10" xfId="0" applyFont="1" applyBorder="1" applyAlignment="1" applyProtection="1">
      <alignment horizontal="left"/>
      <protection/>
    </xf>
    <xf numFmtId="165" fontId="0" fillId="0" borderId="10" xfId="0" applyBorder="1" applyAlignment="1" applyProtection="1">
      <alignment horizontal="right"/>
      <protection/>
    </xf>
    <xf numFmtId="165" fontId="0" fillId="0" borderId="0" xfId="0" applyAlignment="1">
      <alignment horizontal="left"/>
    </xf>
    <xf numFmtId="165" fontId="6" fillId="0" borderId="10" xfId="0" applyFont="1" applyBorder="1" applyAlignment="1" applyProtection="1">
      <alignment horizontal="left"/>
      <protection locked="0"/>
    </xf>
    <xf numFmtId="165" fontId="9" fillId="0" borderId="10" xfId="0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 horizontal="left"/>
      <protection locked="0"/>
    </xf>
    <xf numFmtId="165" fontId="0" fillId="0" borderId="0" xfId="0" applyAlignment="1" applyProtection="1">
      <alignment horizontal="center"/>
      <protection/>
    </xf>
    <xf numFmtId="0" fontId="23" fillId="0" borderId="0" xfId="52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reles@calexgroup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10"/>
  <sheetViews>
    <sheetView defaultGridColor="0" zoomScale="75" zoomScaleNormal="75" zoomScalePageLayoutView="0" colorId="22" workbookViewId="0" topLeftCell="A1">
      <selection activeCell="B5" sqref="B5"/>
    </sheetView>
  </sheetViews>
  <sheetFormatPr defaultColWidth="9.77734375" defaultRowHeight="15"/>
  <cols>
    <col min="1" max="1" width="27.77734375" style="0" customWidth="1"/>
    <col min="2" max="11" width="12.77734375" style="0" customWidth="1"/>
  </cols>
  <sheetData>
    <row r="1" spans="1:11" ht="23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5.75">
      <c r="A2" s="4" t="s">
        <v>1</v>
      </c>
      <c r="B2" s="3"/>
      <c r="C2" s="3"/>
      <c r="D2" s="3"/>
      <c r="E2" s="3"/>
      <c r="F2" s="3"/>
      <c r="G2" s="3"/>
      <c r="H2" s="4" t="s">
        <v>2</v>
      </c>
      <c r="I2" s="5">
        <f>Underwriting!B89</f>
        <v>0</v>
      </c>
      <c r="J2" s="6" t="str">
        <f>Underwriting!C89</f>
        <v>0 BR</v>
      </c>
      <c r="K2" s="4" t="s">
        <v>3</v>
      </c>
    </row>
    <row r="3" spans="1:11" ht="12.75" customHeight="1">
      <c r="A3" s="4" t="s">
        <v>4</v>
      </c>
      <c r="B3" s="3"/>
      <c r="C3" s="3"/>
      <c r="D3" s="3"/>
      <c r="E3" s="3"/>
      <c r="F3" s="3"/>
      <c r="G3" s="3"/>
      <c r="H3" s="3"/>
      <c r="I3" s="5">
        <f>Underwriting!B90</f>
        <v>0</v>
      </c>
      <c r="J3" s="6" t="str">
        <f>Underwriting!C90</f>
        <v>1BR</v>
      </c>
      <c r="K3" s="3"/>
    </row>
    <row r="4" spans="1:11" ht="18" customHeight="1">
      <c r="A4" s="7" t="s">
        <v>5</v>
      </c>
      <c r="B4" s="3" t="str">
        <f>Projections!B4</f>
        <v>   First Housing</v>
      </c>
      <c r="C4" s="3"/>
      <c r="D4" s="3"/>
      <c r="E4" s="3"/>
      <c r="F4" s="3"/>
      <c r="G4" s="3"/>
      <c r="H4" s="3"/>
      <c r="I4" s="5">
        <f>Underwriting!B91</f>
        <v>0</v>
      </c>
      <c r="J4" s="6" t="str">
        <f>Underwriting!C91</f>
        <v>2 BR</v>
      </c>
      <c r="K4" s="3"/>
    </row>
    <row r="5" spans="1:11" ht="18" customHeight="1">
      <c r="A5" s="7" t="s">
        <v>6</v>
      </c>
      <c r="B5" s="227">
        <f>Projections!B6</f>
        <v>39083</v>
      </c>
      <c r="C5" s="227" t="s">
        <v>7</v>
      </c>
      <c r="D5" s="227">
        <f>Projections!D6</f>
        <v>39447</v>
      </c>
      <c r="E5" s="8"/>
      <c r="F5" s="3"/>
      <c r="G5" s="3"/>
      <c r="H5" s="3"/>
      <c r="I5" s="5">
        <f>Underwriting!B92</f>
        <v>0</v>
      </c>
      <c r="J5" s="6" t="str">
        <f>Underwriting!C92</f>
        <v>3 BR</v>
      </c>
      <c r="K5" s="3"/>
    </row>
    <row r="6" spans="1:11" ht="18" customHeight="1">
      <c r="A6" s="7" t="s">
        <v>8</v>
      </c>
      <c r="B6" s="3">
        <f>Projections!B8</f>
        <v>0</v>
      </c>
      <c r="C6" s="3"/>
      <c r="D6" s="3"/>
      <c r="E6" s="3"/>
      <c r="F6" s="3"/>
      <c r="G6" s="3"/>
      <c r="H6" s="3"/>
      <c r="I6" s="5">
        <f>Underwriting!B93</f>
        <v>0</v>
      </c>
      <c r="J6" s="6" t="str">
        <f>Underwriting!C93</f>
        <v>4 BR</v>
      </c>
      <c r="K6" s="3"/>
    </row>
    <row r="7" spans="1:11" ht="18" customHeight="1" thickBot="1">
      <c r="A7" s="7" t="s">
        <v>9</v>
      </c>
      <c r="B7" s="3">
        <f>Projections!B10</f>
        <v>0</v>
      </c>
      <c r="C7" s="3"/>
      <c r="D7" s="3"/>
      <c r="E7" s="3"/>
      <c r="F7" s="3"/>
      <c r="G7" s="3"/>
      <c r="H7" s="9" t="s">
        <v>10</v>
      </c>
      <c r="I7" s="10">
        <f>SUM(I2:I6)</f>
        <v>0</v>
      </c>
      <c r="J7" s="11"/>
      <c r="K7" s="3"/>
    </row>
    <row r="8" spans="1:11" ht="18" customHeight="1" thickBot="1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8" customHeight="1">
      <c r="A9" s="12"/>
      <c r="B9" s="13" t="s">
        <v>11</v>
      </c>
      <c r="C9" s="14" t="s">
        <v>12</v>
      </c>
      <c r="D9" s="15" t="s">
        <v>13</v>
      </c>
      <c r="E9" s="13" t="s">
        <v>11</v>
      </c>
      <c r="F9" s="14" t="s">
        <v>14</v>
      </c>
      <c r="G9" s="15" t="s">
        <v>13</v>
      </c>
      <c r="H9" s="14" t="s">
        <v>11</v>
      </c>
      <c r="I9" s="15" t="s">
        <v>15</v>
      </c>
      <c r="J9" s="14" t="s">
        <v>14</v>
      </c>
      <c r="K9" s="15" t="s">
        <v>15</v>
      </c>
    </row>
    <row r="10" spans="1:11" ht="18" customHeight="1">
      <c r="A10" s="16" t="s">
        <v>16</v>
      </c>
      <c r="B10" s="17" t="s">
        <v>17</v>
      </c>
      <c r="C10" s="18" t="s">
        <v>17</v>
      </c>
      <c r="D10" s="19" t="s">
        <v>17</v>
      </c>
      <c r="E10" s="17" t="s">
        <v>18</v>
      </c>
      <c r="F10" s="18" t="s">
        <v>18</v>
      </c>
      <c r="G10" s="19" t="s">
        <v>18</v>
      </c>
      <c r="H10" s="18" t="s">
        <v>19</v>
      </c>
      <c r="I10" s="19"/>
      <c r="J10" s="18" t="s">
        <v>20</v>
      </c>
      <c r="K10" s="19"/>
    </row>
    <row r="11" spans="1:11" ht="18" customHeight="1">
      <c r="A11" s="20" t="s">
        <v>21</v>
      </c>
      <c r="B11" s="21"/>
      <c r="C11" s="22"/>
      <c r="D11" s="23"/>
      <c r="E11" s="21"/>
      <c r="F11" s="22"/>
      <c r="G11" s="23"/>
      <c r="H11" s="24"/>
      <c r="I11" s="25"/>
      <c r="J11" s="24"/>
      <c r="K11" s="25"/>
    </row>
    <row r="12" spans="1:11" ht="18" customHeight="1">
      <c r="A12" s="26" t="s">
        <v>22</v>
      </c>
      <c r="B12" s="27">
        <f>Projections!B15</f>
        <v>0</v>
      </c>
      <c r="C12" s="28">
        <f>'Mid Year'!C15</f>
        <v>0</v>
      </c>
      <c r="D12" s="29">
        <f>SUM(B12-C12)</f>
        <v>0</v>
      </c>
      <c r="E12" s="27">
        <f>Projections!C15</f>
        <v>0</v>
      </c>
      <c r="F12" s="28">
        <f>Annual!C15</f>
        <v>0</v>
      </c>
      <c r="G12" s="29">
        <f>SUM(E12-F12)</f>
        <v>0</v>
      </c>
      <c r="H12" s="30" t="e">
        <f>SUM(E12/E22)</f>
        <v>#DIV/0!</v>
      </c>
      <c r="I12" s="29" t="e">
        <f>SUM(E12/I7)</f>
        <v>#DIV/0!</v>
      </c>
      <c r="J12" s="30" t="e">
        <f>SUM(F12/F22)</f>
        <v>#DIV/0!</v>
      </c>
      <c r="K12" s="29" t="e">
        <f>SUM(F12/I7)</f>
        <v>#DIV/0!</v>
      </c>
    </row>
    <row r="13" spans="1:11" ht="18" customHeight="1">
      <c r="A13" s="31" t="s">
        <v>23</v>
      </c>
      <c r="B13" s="32"/>
      <c r="C13" s="33"/>
      <c r="D13" s="34"/>
      <c r="E13" s="32"/>
      <c r="F13" s="33"/>
      <c r="G13" s="34"/>
      <c r="H13" s="35"/>
      <c r="I13" s="34"/>
      <c r="J13" s="35"/>
      <c r="K13" s="34"/>
    </row>
    <row r="14" spans="1:11" ht="18" customHeight="1">
      <c r="A14" s="26" t="s">
        <v>24</v>
      </c>
      <c r="B14" s="27">
        <f>Projections!B17</f>
        <v>0</v>
      </c>
      <c r="C14" s="28">
        <f>'Mid Year'!C17</f>
        <v>0</v>
      </c>
      <c r="D14" s="29">
        <f>SUM(B14-C14)</f>
        <v>0</v>
      </c>
      <c r="E14" s="27">
        <f>Projections!C17</f>
        <v>0</v>
      </c>
      <c r="F14" s="28">
        <f>Annual!C17</f>
        <v>0</v>
      </c>
      <c r="G14" s="29">
        <f>SUM(E14-F14)</f>
        <v>0</v>
      </c>
      <c r="H14" s="30" t="e">
        <f>SUM(E14/E22)</f>
        <v>#DIV/0!</v>
      </c>
      <c r="I14" s="29" t="e">
        <f>SUM(E14/I7)</f>
        <v>#DIV/0!</v>
      </c>
      <c r="J14" s="30" t="e">
        <f>SUM(F14/F22)</f>
        <v>#DIV/0!</v>
      </c>
      <c r="K14" s="29" t="e">
        <f>SUM(F14/I7)</f>
        <v>#DIV/0!</v>
      </c>
    </row>
    <row r="15" spans="1:11" ht="18" customHeight="1">
      <c r="A15" s="26" t="s">
        <v>25</v>
      </c>
      <c r="B15" s="27">
        <f>Projections!B18</f>
        <v>0</v>
      </c>
      <c r="C15" s="28">
        <f>'Mid Year'!C18</f>
        <v>0</v>
      </c>
      <c r="D15" s="36">
        <f>SUM(B15-C15)</f>
        <v>0</v>
      </c>
      <c r="E15" s="27">
        <f>Projections!C18</f>
        <v>0</v>
      </c>
      <c r="F15" s="37">
        <f>Annual!C18</f>
        <v>0</v>
      </c>
      <c r="G15" s="36">
        <f>SUM(E15-F15)</f>
        <v>0</v>
      </c>
      <c r="H15" s="30" t="e">
        <f>SUM(E15/E22)</f>
        <v>#DIV/0!</v>
      </c>
      <c r="I15" s="36" t="e">
        <f>SUM(E15/I7)</f>
        <v>#DIV/0!</v>
      </c>
      <c r="J15" s="30" t="e">
        <f>SUM(F15/F22)</f>
        <v>#DIV/0!</v>
      </c>
      <c r="K15" s="36" t="e">
        <f>SUM(F15/I7)</f>
        <v>#DIV/0!</v>
      </c>
    </row>
    <row r="16" spans="1:11" ht="18" customHeight="1">
      <c r="A16" s="26" t="s">
        <v>26</v>
      </c>
      <c r="B16" s="27">
        <f>Projections!B19</f>
        <v>0</v>
      </c>
      <c r="C16" s="28">
        <f>'Mid Year'!C19</f>
        <v>0</v>
      </c>
      <c r="D16" s="36">
        <f>SUM(B16-C16)</f>
        <v>0</v>
      </c>
      <c r="E16" s="27">
        <f>Projections!C19</f>
        <v>0</v>
      </c>
      <c r="F16" s="37">
        <f>Annual!C19</f>
        <v>0</v>
      </c>
      <c r="G16" s="36">
        <f>SUM(E16-F16)</f>
        <v>0</v>
      </c>
      <c r="H16" s="30" t="e">
        <f>SUM(E16/E22)</f>
        <v>#DIV/0!</v>
      </c>
      <c r="I16" s="36" t="e">
        <f>SUM(E16/I7)</f>
        <v>#DIV/0!</v>
      </c>
      <c r="J16" s="30" t="e">
        <f>SUM(F16/F22)</f>
        <v>#DIV/0!</v>
      </c>
      <c r="K16" s="36" t="e">
        <f>SUM(F16/I7)</f>
        <v>#DIV/0!</v>
      </c>
    </row>
    <row r="17" spans="1:11" ht="18" customHeight="1">
      <c r="A17" s="31" t="s">
        <v>27</v>
      </c>
      <c r="B17" s="32"/>
      <c r="C17" s="33"/>
      <c r="D17" s="34"/>
      <c r="E17" s="32"/>
      <c r="F17" s="33"/>
      <c r="G17" s="34"/>
      <c r="H17" s="35"/>
      <c r="I17" s="34"/>
      <c r="J17" s="35"/>
      <c r="K17" s="34"/>
    </row>
    <row r="18" spans="1:11" ht="18" customHeight="1">
      <c r="A18" s="26" t="s">
        <v>28</v>
      </c>
      <c r="B18" s="27">
        <f>Projections!B21</f>
        <v>0</v>
      </c>
      <c r="C18" s="28">
        <f>'Mid Year'!C21</f>
        <v>0</v>
      </c>
      <c r="D18" s="29">
        <f>SUM(B18-C18)</f>
        <v>0</v>
      </c>
      <c r="E18" s="27">
        <f>Projections!C21</f>
        <v>0</v>
      </c>
      <c r="F18" s="28">
        <f>Annual!C21</f>
        <v>0</v>
      </c>
      <c r="G18" s="29">
        <f>SUM(E18-F18)</f>
        <v>0</v>
      </c>
      <c r="H18" s="30" t="e">
        <f>SUM(E18/E22)</f>
        <v>#DIV/0!</v>
      </c>
      <c r="I18" s="29" t="e">
        <f>SUM(E18/I7)</f>
        <v>#DIV/0!</v>
      </c>
      <c r="J18" s="30" t="e">
        <f>SUM(F18/F22)</f>
        <v>#DIV/0!</v>
      </c>
      <c r="K18" s="29" t="e">
        <f>SUM(F18/I7)</f>
        <v>#DIV/0!</v>
      </c>
    </row>
    <row r="19" spans="1:11" ht="18" customHeight="1">
      <c r="A19" s="26" t="s">
        <v>29</v>
      </c>
      <c r="B19" s="27">
        <f>Projections!B22</f>
        <v>0</v>
      </c>
      <c r="C19" s="28">
        <f>'Mid Year'!C22</f>
        <v>0</v>
      </c>
      <c r="D19" s="29">
        <f>SUM(B19-C19)</f>
        <v>0</v>
      </c>
      <c r="E19" s="27">
        <f>Projections!C22</f>
        <v>0</v>
      </c>
      <c r="F19" s="37">
        <f>Annual!C22</f>
        <v>0</v>
      </c>
      <c r="G19" s="29">
        <f>SUM(E19-F19)</f>
        <v>0</v>
      </c>
      <c r="H19" s="30" t="e">
        <f>SUM(E19/E22)</f>
        <v>#DIV/0!</v>
      </c>
      <c r="I19" s="36" t="e">
        <f>SUM(E19/I7)</f>
        <v>#DIV/0!</v>
      </c>
      <c r="J19" s="30" t="e">
        <f>SUM(F19/F22)</f>
        <v>#DIV/0!</v>
      </c>
      <c r="K19" s="36" t="e">
        <f>SUM(F19/I7)</f>
        <v>#DIV/0!</v>
      </c>
    </row>
    <row r="20" spans="1:11" ht="18" customHeight="1">
      <c r="A20" s="26" t="s">
        <v>30</v>
      </c>
      <c r="B20" s="27">
        <f>Projections!B23</f>
        <v>0</v>
      </c>
      <c r="C20" s="28">
        <f>'Mid Year'!C23</f>
        <v>0</v>
      </c>
      <c r="D20" s="29">
        <f>SUM(B20-C20)</f>
        <v>0</v>
      </c>
      <c r="E20" s="27">
        <f>Projections!C23</f>
        <v>0</v>
      </c>
      <c r="F20" s="37">
        <f>Annual!C23</f>
        <v>0</v>
      </c>
      <c r="G20" s="29">
        <f>SUM(E20-F20)</f>
        <v>0</v>
      </c>
      <c r="H20" s="30" t="e">
        <f>SUM(E20/E22)</f>
        <v>#DIV/0!</v>
      </c>
      <c r="I20" s="36" t="e">
        <f>SUM(E20/I7)</f>
        <v>#DIV/0!</v>
      </c>
      <c r="J20" s="30" t="e">
        <f>SUM(F20/F22)</f>
        <v>#DIV/0!</v>
      </c>
      <c r="K20" s="36" t="e">
        <f>SUM(F20/I7)</f>
        <v>#DIV/0!</v>
      </c>
    </row>
    <row r="21" spans="1:11" ht="18" customHeight="1">
      <c r="A21" s="31"/>
      <c r="B21" s="32"/>
      <c r="C21" s="33"/>
      <c r="D21" s="34"/>
      <c r="E21" s="32"/>
      <c r="F21" s="33"/>
      <c r="G21" s="34"/>
      <c r="H21" s="35"/>
      <c r="I21" s="34"/>
      <c r="J21" s="35"/>
      <c r="K21" s="34"/>
    </row>
    <row r="22" spans="1:11" ht="18" customHeight="1" thickBot="1">
      <c r="A22" s="38" t="s">
        <v>31</v>
      </c>
      <c r="B22" s="39">
        <f>Projections!B25</f>
        <v>0</v>
      </c>
      <c r="C22" s="40">
        <f>'Mid Year'!C25</f>
        <v>0</v>
      </c>
      <c r="D22" s="41">
        <f>SUM(B22-C22)</f>
        <v>0</v>
      </c>
      <c r="E22" s="39">
        <f>Projections!C25</f>
        <v>0</v>
      </c>
      <c r="F22" s="40">
        <f>Annual!C25</f>
        <v>0</v>
      </c>
      <c r="G22" s="41">
        <f>SUM(E22-F22)</f>
        <v>0</v>
      </c>
      <c r="H22" s="42" t="e">
        <f>SUM(E22/E22)</f>
        <v>#DIV/0!</v>
      </c>
      <c r="I22" s="43" t="e">
        <f>SUM(E22/I7)</f>
        <v>#DIV/0!</v>
      </c>
      <c r="J22" s="42" t="e">
        <f>SUM(F22/F22)</f>
        <v>#DIV/0!</v>
      </c>
      <c r="K22" s="43" t="e">
        <f>SUM(F22/I7)</f>
        <v>#DIV/0!</v>
      </c>
    </row>
    <row r="23" spans="1:11" ht="18" customHeight="1" thickTop="1">
      <c r="A23" s="20" t="s">
        <v>32</v>
      </c>
      <c r="B23" s="32"/>
      <c r="C23" s="33"/>
      <c r="D23" s="34"/>
      <c r="E23" s="32"/>
      <c r="F23" s="33"/>
      <c r="G23" s="34"/>
      <c r="H23" s="35"/>
      <c r="I23" s="34"/>
      <c r="J23" s="35"/>
      <c r="K23" s="34"/>
    </row>
    <row r="24" spans="1:11" ht="18" customHeight="1">
      <c r="A24" s="44" t="s">
        <v>33</v>
      </c>
      <c r="B24" s="32"/>
      <c r="C24" s="33"/>
      <c r="D24" s="34"/>
      <c r="E24" s="32"/>
      <c r="F24" s="33"/>
      <c r="G24" s="34"/>
      <c r="H24" s="35"/>
      <c r="I24" s="34"/>
      <c r="J24" s="35"/>
      <c r="K24" s="34"/>
    </row>
    <row r="25" spans="1:11" ht="18" customHeight="1">
      <c r="A25" s="26" t="s">
        <v>34</v>
      </c>
      <c r="B25" s="27">
        <f>Projections!B28</f>
        <v>0</v>
      </c>
      <c r="C25" s="28">
        <f>'Mid Year'!C28</f>
        <v>0</v>
      </c>
      <c r="D25" s="29">
        <f>SUM(B25-C25)</f>
        <v>0</v>
      </c>
      <c r="E25" s="27">
        <f>Projections!C28</f>
        <v>0</v>
      </c>
      <c r="F25" s="28">
        <f>Annual!C28</f>
        <v>0</v>
      </c>
      <c r="G25" s="29">
        <f>SUM(E25-F25)</f>
        <v>0</v>
      </c>
      <c r="H25" s="30" t="e">
        <f>SUM(E25/$E$22)</f>
        <v>#DIV/0!</v>
      </c>
      <c r="I25" s="29" t="e">
        <f>SUM(E25/I7)</f>
        <v>#DIV/0!</v>
      </c>
      <c r="J25" s="30" t="e">
        <f>SUM(F25/$F$22)</f>
        <v>#DIV/0!</v>
      </c>
      <c r="K25" s="29" t="e">
        <f>SUM(F25/I7)</f>
        <v>#DIV/0!</v>
      </c>
    </row>
    <row r="26" spans="1:11" ht="18" customHeight="1">
      <c r="A26" s="26" t="s">
        <v>35</v>
      </c>
      <c r="B26" s="27">
        <f>Projections!B29</f>
        <v>0</v>
      </c>
      <c r="C26" s="28">
        <f>'Mid Year'!C29</f>
        <v>0</v>
      </c>
      <c r="D26" s="29">
        <f>SUM(B26-C26)</f>
        <v>0</v>
      </c>
      <c r="E26" s="27">
        <f>Projections!C29</f>
        <v>0</v>
      </c>
      <c r="F26" s="37">
        <f>Annual!C29</f>
        <v>0</v>
      </c>
      <c r="G26" s="29">
        <f>SUM(E26-F26)</f>
        <v>0</v>
      </c>
      <c r="H26" s="30" t="e">
        <f>SUM(E26/$E$22)</f>
        <v>#DIV/0!</v>
      </c>
      <c r="I26" s="36" t="e">
        <f>SUM(E26/I7)</f>
        <v>#DIV/0!</v>
      </c>
      <c r="J26" s="30" t="e">
        <f>SUM(F26/$F$22)</f>
        <v>#DIV/0!</v>
      </c>
      <c r="K26" s="36" t="e">
        <f>SUM(F26/I7)</f>
        <v>#DIV/0!</v>
      </c>
    </row>
    <row r="27" spans="1:11" ht="18" customHeight="1">
      <c r="A27" s="44" t="s">
        <v>36</v>
      </c>
      <c r="B27" s="32"/>
      <c r="C27" s="33"/>
      <c r="D27" s="34"/>
      <c r="E27" s="32"/>
      <c r="F27" s="33"/>
      <c r="G27" s="34"/>
      <c r="H27" s="35"/>
      <c r="I27" s="34"/>
      <c r="J27" s="35"/>
      <c r="K27" s="34"/>
    </row>
    <row r="28" spans="1:11" ht="18" customHeight="1">
      <c r="A28" s="26" t="s">
        <v>37</v>
      </c>
      <c r="B28" s="27">
        <f>Projections!B31</f>
        <v>0</v>
      </c>
      <c r="C28" s="28">
        <f>'Mid Year'!C31</f>
        <v>0</v>
      </c>
      <c r="D28" s="29">
        <f aca="true" t="shared" si="0" ref="D28:D36">SUM(B28-C28)</f>
        <v>0</v>
      </c>
      <c r="E28" s="27">
        <f>Projections!C31</f>
        <v>0</v>
      </c>
      <c r="F28" s="28">
        <f>Annual!C31</f>
        <v>0</v>
      </c>
      <c r="G28" s="29">
        <f aca="true" t="shared" si="1" ref="G28:G36">SUM(E28-F28)</f>
        <v>0</v>
      </c>
      <c r="H28" s="30" t="e">
        <f>SUM(E28/$E$22)</f>
        <v>#DIV/0!</v>
      </c>
      <c r="I28" s="29" t="e">
        <f>SUM(E28/I7)</f>
        <v>#DIV/0!</v>
      </c>
      <c r="J28" s="30" t="e">
        <f>SUM(F28/$F$22)</f>
        <v>#DIV/0!</v>
      </c>
      <c r="K28" s="29" t="e">
        <f>SUM(F28/I7)</f>
        <v>#DIV/0!</v>
      </c>
    </row>
    <row r="29" spans="1:11" ht="18" customHeight="1">
      <c r="A29" s="26" t="s">
        <v>38</v>
      </c>
      <c r="B29" s="27">
        <f>Projections!B32</f>
        <v>0</v>
      </c>
      <c r="C29" s="28">
        <f>'Mid Year'!C32</f>
        <v>0</v>
      </c>
      <c r="D29" s="29">
        <f t="shared" si="0"/>
        <v>0</v>
      </c>
      <c r="E29" s="27">
        <f>Projections!C32</f>
        <v>0</v>
      </c>
      <c r="F29" s="37">
        <f>Annual!C32</f>
        <v>0</v>
      </c>
      <c r="G29" s="29">
        <f t="shared" si="1"/>
        <v>0</v>
      </c>
      <c r="H29" s="30" t="e">
        <f aca="true" t="shared" si="2" ref="H29:H36">SUM(E29/$E$22)</f>
        <v>#DIV/0!</v>
      </c>
      <c r="I29" s="36" t="e">
        <f>SUM(E29/I7)</f>
        <v>#DIV/0!</v>
      </c>
      <c r="J29" s="30" t="e">
        <f aca="true" t="shared" si="3" ref="J29:J35">SUM(F29/$F$22)</f>
        <v>#DIV/0!</v>
      </c>
      <c r="K29" s="36" t="e">
        <f>SUM(F29/I7)</f>
        <v>#DIV/0!</v>
      </c>
    </row>
    <row r="30" spans="1:11" ht="18" customHeight="1">
      <c r="A30" s="26" t="s">
        <v>39</v>
      </c>
      <c r="B30" s="27">
        <f>Projections!B33</f>
        <v>0</v>
      </c>
      <c r="C30" s="28">
        <f>'Mid Year'!C33</f>
        <v>0</v>
      </c>
      <c r="D30" s="29">
        <f t="shared" si="0"/>
        <v>0</v>
      </c>
      <c r="E30" s="27">
        <f>Projections!C33</f>
        <v>0</v>
      </c>
      <c r="F30" s="37">
        <f>Annual!C33</f>
        <v>0</v>
      </c>
      <c r="G30" s="29">
        <f t="shared" si="1"/>
        <v>0</v>
      </c>
      <c r="H30" s="30" t="e">
        <f t="shared" si="2"/>
        <v>#DIV/0!</v>
      </c>
      <c r="I30" s="36" t="e">
        <f>SUM(E30/I7)</f>
        <v>#DIV/0!</v>
      </c>
      <c r="J30" s="30" t="e">
        <f t="shared" si="3"/>
        <v>#DIV/0!</v>
      </c>
      <c r="K30" s="36" t="e">
        <f>SUM(F30/I7)</f>
        <v>#DIV/0!</v>
      </c>
    </row>
    <row r="31" spans="1:11" ht="18" customHeight="1">
      <c r="A31" s="26" t="s">
        <v>40</v>
      </c>
      <c r="B31" s="27">
        <f>Projections!B34</f>
        <v>0</v>
      </c>
      <c r="C31" s="28">
        <f>'Mid Year'!C34</f>
        <v>0</v>
      </c>
      <c r="D31" s="29">
        <f t="shared" si="0"/>
        <v>0</v>
      </c>
      <c r="E31" s="27">
        <f>Projections!C34</f>
        <v>0</v>
      </c>
      <c r="F31" s="37">
        <f>Annual!C34</f>
        <v>0</v>
      </c>
      <c r="G31" s="29">
        <f t="shared" si="1"/>
        <v>0</v>
      </c>
      <c r="H31" s="30" t="e">
        <f t="shared" si="2"/>
        <v>#DIV/0!</v>
      </c>
      <c r="I31" s="36" t="e">
        <f>SUM(E31/I7)</f>
        <v>#DIV/0!</v>
      </c>
      <c r="J31" s="30" t="e">
        <f t="shared" si="3"/>
        <v>#DIV/0!</v>
      </c>
      <c r="K31" s="36" t="e">
        <f>SUM(F31/I7)</f>
        <v>#DIV/0!</v>
      </c>
    </row>
    <row r="32" spans="1:11" ht="18" customHeight="1">
      <c r="A32" s="26" t="s">
        <v>41</v>
      </c>
      <c r="B32" s="27">
        <f>Projections!B35</f>
        <v>0</v>
      </c>
      <c r="C32" s="28">
        <f>'Mid Year'!C35</f>
        <v>0</v>
      </c>
      <c r="D32" s="29">
        <f t="shared" si="0"/>
        <v>0</v>
      </c>
      <c r="E32" s="27">
        <f>Projections!C35</f>
        <v>0</v>
      </c>
      <c r="F32" s="37">
        <f>Annual!C35</f>
        <v>0</v>
      </c>
      <c r="G32" s="29">
        <f t="shared" si="1"/>
        <v>0</v>
      </c>
      <c r="H32" s="30" t="e">
        <f t="shared" si="2"/>
        <v>#DIV/0!</v>
      </c>
      <c r="I32" s="36" t="e">
        <f>SUM(E32/I7)</f>
        <v>#DIV/0!</v>
      </c>
      <c r="J32" s="30" t="e">
        <f t="shared" si="3"/>
        <v>#DIV/0!</v>
      </c>
      <c r="K32" s="36" t="e">
        <f>SUM(F32/I7)</f>
        <v>#DIV/0!</v>
      </c>
    </row>
    <row r="33" spans="1:11" ht="18" customHeight="1">
      <c r="A33" s="26" t="s">
        <v>42</v>
      </c>
      <c r="B33" s="27">
        <f>Projections!B36</f>
        <v>0</v>
      </c>
      <c r="C33" s="28">
        <f>'Mid Year'!C36</f>
        <v>0</v>
      </c>
      <c r="D33" s="29">
        <f t="shared" si="0"/>
        <v>0</v>
      </c>
      <c r="E33" s="27">
        <f>Projections!C36</f>
        <v>0</v>
      </c>
      <c r="F33" s="37">
        <f>Annual!C36</f>
        <v>0</v>
      </c>
      <c r="G33" s="29">
        <f t="shared" si="1"/>
        <v>0</v>
      </c>
      <c r="H33" s="30" t="e">
        <f t="shared" si="2"/>
        <v>#DIV/0!</v>
      </c>
      <c r="I33" s="36" t="e">
        <f>SUM(E33/I7)</f>
        <v>#DIV/0!</v>
      </c>
      <c r="J33" s="30" t="e">
        <f t="shared" si="3"/>
        <v>#DIV/0!</v>
      </c>
      <c r="K33" s="36" t="e">
        <f>SUM(F33/I7)</f>
        <v>#DIV/0!</v>
      </c>
    </row>
    <row r="34" spans="1:11" ht="18" customHeight="1">
      <c r="A34" s="26" t="s">
        <v>43</v>
      </c>
      <c r="B34" s="27">
        <f>Projections!B37</f>
        <v>0</v>
      </c>
      <c r="C34" s="28">
        <f>'Mid Year'!C37</f>
        <v>0</v>
      </c>
      <c r="D34" s="29">
        <f t="shared" si="0"/>
        <v>0</v>
      </c>
      <c r="E34" s="27">
        <f>Projections!C37</f>
        <v>0</v>
      </c>
      <c r="F34" s="37">
        <f>Annual!C37</f>
        <v>0</v>
      </c>
      <c r="G34" s="29">
        <f t="shared" si="1"/>
        <v>0</v>
      </c>
      <c r="H34" s="30" t="e">
        <f t="shared" si="2"/>
        <v>#DIV/0!</v>
      </c>
      <c r="I34" s="36" t="e">
        <f>SUM(E34/I7)</f>
        <v>#DIV/0!</v>
      </c>
      <c r="J34" s="30" t="e">
        <f t="shared" si="3"/>
        <v>#DIV/0!</v>
      </c>
      <c r="K34" s="36" t="e">
        <f>SUM(F34/I7)</f>
        <v>#DIV/0!</v>
      </c>
    </row>
    <row r="35" spans="1:11" ht="18" customHeight="1">
      <c r="A35" s="26" t="s">
        <v>44</v>
      </c>
      <c r="B35" s="27">
        <f>Projections!B38</f>
        <v>0</v>
      </c>
      <c r="C35" s="28">
        <f>'Mid Year'!C38</f>
        <v>0</v>
      </c>
      <c r="D35" s="29">
        <f t="shared" si="0"/>
        <v>0</v>
      </c>
      <c r="E35" s="27">
        <f>Projections!C38</f>
        <v>0</v>
      </c>
      <c r="F35" s="37">
        <f>Annual!C38</f>
        <v>0</v>
      </c>
      <c r="G35" s="29">
        <f t="shared" si="1"/>
        <v>0</v>
      </c>
      <c r="H35" s="30" t="e">
        <f t="shared" si="2"/>
        <v>#DIV/0!</v>
      </c>
      <c r="I35" s="36" t="e">
        <f>SUM(E35/I7)</f>
        <v>#DIV/0!</v>
      </c>
      <c r="J35" s="30" t="e">
        <f t="shared" si="3"/>
        <v>#DIV/0!</v>
      </c>
      <c r="K35" s="36" t="e">
        <f>SUM(F35/I7)</f>
        <v>#DIV/0!</v>
      </c>
    </row>
    <row r="36" spans="1:11" ht="18" customHeight="1" thickBot="1">
      <c r="A36" s="45" t="s">
        <v>45</v>
      </c>
      <c r="B36" s="46">
        <f>Projections!B39</f>
        <v>0</v>
      </c>
      <c r="C36" s="47">
        <f>'Mid Year'!C39</f>
        <v>0</v>
      </c>
      <c r="D36" s="48">
        <f t="shared" si="0"/>
        <v>0</v>
      </c>
      <c r="E36" s="46">
        <f>Projections!C39</f>
        <v>0</v>
      </c>
      <c r="F36" s="47">
        <f>Annual!C39</f>
        <v>0</v>
      </c>
      <c r="G36" s="48">
        <f t="shared" si="1"/>
        <v>0</v>
      </c>
      <c r="H36" s="49" t="e">
        <f t="shared" si="2"/>
        <v>#DIV/0!</v>
      </c>
      <c r="I36" s="48" t="e">
        <f>SUM(E36/I7)</f>
        <v>#DIV/0!</v>
      </c>
      <c r="J36" s="49" t="e">
        <f>SUM(F36/$F$22)</f>
        <v>#DIV/0!</v>
      </c>
      <c r="K36" s="48" t="e">
        <f>SUM(F36/I7)</f>
        <v>#DIV/0!</v>
      </c>
    </row>
    <row r="37" spans="1:11" ht="18" customHeight="1">
      <c r="A37" s="50" t="s">
        <v>46</v>
      </c>
      <c r="B37" s="3"/>
      <c r="C37" s="3"/>
      <c r="D37" s="3"/>
      <c r="E37" s="51"/>
      <c r="F37" s="51" t="s">
        <v>47</v>
      </c>
      <c r="G37" s="3"/>
      <c r="H37" s="52"/>
      <c r="I37" s="53"/>
      <c r="J37" s="54" t="s">
        <v>48</v>
      </c>
      <c r="K37" s="53"/>
    </row>
    <row r="38" spans="1:11" ht="18" customHeight="1">
      <c r="A38" s="4" t="s">
        <v>4</v>
      </c>
      <c r="B38" s="3"/>
      <c r="C38" s="3"/>
      <c r="D38" s="3"/>
      <c r="E38" s="51"/>
      <c r="F38" s="51"/>
      <c r="G38" s="3"/>
      <c r="H38" s="52"/>
      <c r="I38" s="53"/>
      <c r="J38" s="54"/>
      <c r="K38" s="55" t="s">
        <v>49</v>
      </c>
    </row>
    <row r="39" spans="1:11" ht="18" customHeight="1">
      <c r="A39" s="4"/>
      <c r="B39" s="3"/>
      <c r="C39" s="3"/>
      <c r="D39" s="3"/>
      <c r="E39" s="51"/>
      <c r="F39" s="51"/>
      <c r="G39" s="3"/>
      <c r="H39" s="52"/>
      <c r="I39" s="53"/>
      <c r="J39" s="54"/>
      <c r="K39" s="55"/>
    </row>
    <row r="40" spans="1:11" ht="18" customHeight="1">
      <c r="A40" s="50"/>
      <c r="B40" s="3"/>
      <c r="C40" s="3"/>
      <c r="D40" s="3"/>
      <c r="E40" s="51"/>
      <c r="F40" s="51"/>
      <c r="G40" s="3"/>
      <c r="H40" s="52"/>
      <c r="I40" s="53"/>
      <c r="J40" s="54"/>
      <c r="K40" s="53"/>
    </row>
    <row r="41" spans="1:11" ht="18" customHeight="1" thickBot="1">
      <c r="A41" s="3"/>
      <c r="B41" s="3"/>
      <c r="C41" s="3"/>
      <c r="D41" s="3"/>
      <c r="E41" s="3"/>
      <c r="F41" s="4"/>
      <c r="G41" s="3"/>
      <c r="H41" s="52"/>
      <c r="I41" s="53"/>
      <c r="J41" s="52"/>
      <c r="K41" s="53"/>
    </row>
    <row r="42" spans="1:11" ht="18" customHeight="1">
      <c r="A42" s="12"/>
      <c r="B42" s="13" t="s">
        <v>11</v>
      </c>
      <c r="C42" s="14" t="s">
        <v>12</v>
      </c>
      <c r="D42" s="15" t="s">
        <v>13</v>
      </c>
      <c r="E42" s="14" t="s">
        <v>11</v>
      </c>
      <c r="F42" s="14" t="s">
        <v>14</v>
      </c>
      <c r="G42" s="15" t="s">
        <v>13</v>
      </c>
      <c r="H42" s="56" t="s">
        <v>11</v>
      </c>
      <c r="I42" s="57" t="s">
        <v>15</v>
      </c>
      <c r="J42" s="56" t="s">
        <v>50</v>
      </c>
      <c r="K42" s="57" t="s">
        <v>15</v>
      </c>
    </row>
    <row r="43" spans="1:11" ht="18" customHeight="1">
      <c r="A43" s="16" t="s">
        <v>16</v>
      </c>
      <c r="B43" s="17" t="s">
        <v>17</v>
      </c>
      <c r="C43" s="18" t="s">
        <v>17</v>
      </c>
      <c r="D43" s="19" t="s">
        <v>17</v>
      </c>
      <c r="E43" s="18" t="s">
        <v>18</v>
      </c>
      <c r="F43" s="18" t="s">
        <v>18</v>
      </c>
      <c r="G43" s="19" t="s">
        <v>18</v>
      </c>
      <c r="H43" s="18" t="s">
        <v>19</v>
      </c>
      <c r="I43" s="19"/>
      <c r="J43" s="18" t="s">
        <v>51</v>
      </c>
      <c r="K43" s="58"/>
    </row>
    <row r="44" spans="1:11" ht="18" customHeight="1">
      <c r="A44" s="26" t="str">
        <f>Projections!A40</f>
        <v>Other:  Partnership Expenses</v>
      </c>
      <c r="B44" s="27">
        <f>Projections!B40</f>
        <v>0</v>
      </c>
      <c r="C44" s="28">
        <f>'Mid Year'!C40</f>
        <v>0</v>
      </c>
      <c r="D44" s="29">
        <f>SUM(B44-C44)</f>
        <v>0</v>
      </c>
      <c r="E44" s="27">
        <f>Projections!C40</f>
        <v>0</v>
      </c>
      <c r="F44" s="28">
        <f>Annual!C40</f>
        <v>0</v>
      </c>
      <c r="G44" s="29">
        <f>SUM(E44-F44)</f>
        <v>0</v>
      </c>
      <c r="H44" s="30" t="e">
        <f aca="true" t="shared" si="4" ref="H44:H53">SUM(E44/$E$22)</f>
        <v>#DIV/0!</v>
      </c>
      <c r="I44" s="29" t="e">
        <f>SUM(E44/I7)</f>
        <v>#DIV/0!</v>
      </c>
      <c r="J44" s="30" t="e">
        <f>SUM(F44/$F$22)</f>
        <v>#DIV/0!</v>
      </c>
      <c r="K44" s="29" t="e">
        <f>SUM(F44/I7)</f>
        <v>#DIV/0!</v>
      </c>
    </row>
    <row r="45" spans="1:11" ht="18" customHeight="1">
      <c r="A45" s="26" t="str">
        <f>Projections!A41</f>
        <v>Other:   </v>
      </c>
      <c r="B45" s="27">
        <f>Projections!B41</f>
        <v>0</v>
      </c>
      <c r="C45" s="28">
        <f>'Mid Year'!C41</f>
        <v>0</v>
      </c>
      <c r="D45" s="29">
        <f>SUM(B45-C45)</f>
        <v>0</v>
      </c>
      <c r="E45" s="27">
        <f>Projections!C41</f>
        <v>0</v>
      </c>
      <c r="F45" s="28">
        <f>Annual!C41</f>
        <v>0</v>
      </c>
      <c r="G45" s="29">
        <f>SUM(E45-F45)</f>
        <v>0</v>
      </c>
      <c r="H45" s="30" t="e">
        <f t="shared" si="4"/>
        <v>#DIV/0!</v>
      </c>
      <c r="I45" s="29" t="e">
        <f>SUM(E45/I7)</f>
        <v>#DIV/0!</v>
      </c>
      <c r="J45" s="30" t="e">
        <f>SUM(F45/$F$22)</f>
        <v>#DIV/0!</v>
      </c>
      <c r="K45" s="29" t="e">
        <f>SUM(F45/I7)</f>
        <v>#DIV/0!</v>
      </c>
    </row>
    <row r="46" spans="1:11" ht="18" customHeight="1" thickBot="1">
      <c r="A46" s="38" t="s">
        <v>52</v>
      </c>
      <c r="B46" s="39">
        <f>Projections!B42</f>
        <v>0</v>
      </c>
      <c r="C46" s="40">
        <f>'Mid Year'!C42</f>
        <v>0</v>
      </c>
      <c r="D46" s="41">
        <f>SUM(B46-C46)</f>
        <v>0</v>
      </c>
      <c r="E46" s="39">
        <f>Projections!C42</f>
        <v>0</v>
      </c>
      <c r="F46" s="40">
        <f>Annual!C42</f>
        <v>0</v>
      </c>
      <c r="G46" s="41">
        <f>SUM(E46-F46)</f>
        <v>0</v>
      </c>
      <c r="H46" s="30" t="e">
        <f t="shared" si="4"/>
        <v>#DIV/0!</v>
      </c>
      <c r="I46" s="43" t="e">
        <f>SUM(E46/I7)</f>
        <v>#DIV/0!</v>
      </c>
      <c r="J46" s="30" t="e">
        <f>SUM(F46/$F$22)</f>
        <v>#DIV/0!</v>
      </c>
      <c r="K46" s="43" t="e">
        <f>SUM(F46/I7)</f>
        <v>#DIV/0!</v>
      </c>
    </row>
    <row r="47" spans="1:11" ht="18" customHeight="1" thickBot="1" thickTop="1">
      <c r="A47" s="38" t="s">
        <v>53</v>
      </c>
      <c r="B47" s="39">
        <f>Projections!B43</f>
        <v>0</v>
      </c>
      <c r="C47" s="59">
        <f>'Mid Year'!C43</f>
        <v>0</v>
      </c>
      <c r="D47" s="43">
        <f>SUM(B47-C47)</f>
        <v>0</v>
      </c>
      <c r="E47" s="39">
        <f>Projections!C43</f>
        <v>0</v>
      </c>
      <c r="F47" s="59">
        <f>Annual!C43</f>
        <v>0</v>
      </c>
      <c r="G47" s="43">
        <f>SUM(E47-F47)</f>
        <v>0</v>
      </c>
      <c r="H47" s="60" t="e">
        <f t="shared" si="4"/>
        <v>#DIV/0!</v>
      </c>
      <c r="I47" s="43" t="e">
        <f>SUM(E47/I7)</f>
        <v>#DIV/0!</v>
      </c>
      <c r="J47" s="60" t="e">
        <f>SUM(F47/$F$22)</f>
        <v>#DIV/0!</v>
      </c>
      <c r="K47" s="43" t="e">
        <f>SUM(F47/I7)</f>
        <v>#DIV/0!</v>
      </c>
    </row>
    <row r="48" spans="1:11" ht="18" customHeight="1" thickTop="1">
      <c r="A48" s="44" t="s">
        <v>54</v>
      </c>
      <c r="B48" s="32"/>
      <c r="C48" s="33"/>
      <c r="D48" s="34"/>
      <c r="E48" s="32"/>
      <c r="F48" s="33"/>
      <c r="G48" s="34"/>
      <c r="H48" s="35"/>
      <c r="I48" s="34"/>
      <c r="J48" s="35"/>
      <c r="K48" s="34"/>
    </row>
    <row r="49" spans="1:11" ht="18" customHeight="1">
      <c r="A49" s="26" t="s">
        <v>55</v>
      </c>
      <c r="B49" s="27">
        <f>Projections!B50</f>
        <v>0</v>
      </c>
      <c r="C49" s="28">
        <f>'Mid Year'!C50</f>
        <v>0</v>
      </c>
      <c r="D49" s="29">
        <f aca="true" t="shared" si="5" ref="D49:D54">SUM(B49-C49)</f>
        <v>0</v>
      </c>
      <c r="E49" s="27">
        <f>Projections!C50</f>
        <v>0</v>
      </c>
      <c r="F49" s="28">
        <f>Annual!C50</f>
        <v>0</v>
      </c>
      <c r="G49" s="29">
        <f aca="true" t="shared" si="6" ref="G49:G54">SUM(E49-F49)</f>
        <v>0</v>
      </c>
      <c r="H49" s="30" t="e">
        <f t="shared" si="4"/>
        <v>#DIV/0!</v>
      </c>
      <c r="I49" s="29" t="e">
        <f>SUM(E49/I7)</f>
        <v>#DIV/0!</v>
      </c>
      <c r="J49" s="30" t="e">
        <f aca="true" t="shared" si="7" ref="J49:J54">SUM(F49/$F$22)</f>
        <v>#DIV/0!</v>
      </c>
      <c r="K49" s="29" t="e">
        <f>SUM(F49/I7)</f>
        <v>#DIV/0!</v>
      </c>
    </row>
    <row r="50" spans="1:11" ht="18" customHeight="1">
      <c r="A50" s="26" t="s">
        <v>56</v>
      </c>
      <c r="B50" s="27">
        <f>Projections!B51</f>
        <v>0</v>
      </c>
      <c r="C50" s="28">
        <f>'Mid Year'!C51</f>
        <v>0</v>
      </c>
      <c r="D50" s="29">
        <f t="shared" si="5"/>
        <v>0</v>
      </c>
      <c r="E50" s="27">
        <f>Projections!C51</f>
        <v>0</v>
      </c>
      <c r="F50" s="28">
        <f>Annual!C51</f>
        <v>0</v>
      </c>
      <c r="G50" s="29">
        <f t="shared" si="6"/>
        <v>0</v>
      </c>
      <c r="H50" s="30" t="e">
        <f t="shared" si="4"/>
        <v>#DIV/0!</v>
      </c>
      <c r="I50" s="29" t="e">
        <f>SUM(E50/I7)</f>
        <v>#DIV/0!</v>
      </c>
      <c r="J50" s="30" t="e">
        <f t="shared" si="7"/>
        <v>#DIV/0!</v>
      </c>
      <c r="K50" s="29" t="e">
        <f>SUM(F50/I7)</f>
        <v>#DIV/0!</v>
      </c>
    </row>
    <row r="51" spans="1:11" ht="18" customHeight="1">
      <c r="A51" s="26" t="s">
        <v>57</v>
      </c>
      <c r="B51" s="27">
        <f>Projections!B52</f>
        <v>0</v>
      </c>
      <c r="C51" s="28">
        <f>'Mid Year'!C52</f>
        <v>0</v>
      </c>
      <c r="D51" s="29">
        <f t="shared" si="5"/>
        <v>0</v>
      </c>
      <c r="E51" s="27">
        <f>Projections!EC3</f>
        <v>0</v>
      </c>
      <c r="F51" s="28">
        <f>Annual!C52</f>
        <v>0</v>
      </c>
      <c r="G51" s="29">
        <f t="shared" si="6"/>
        <v>0</v>
      </c>
      <c r="H51" s="30" t="e">
        <f t="shared" si="4"/>
        <v>#DIV/0!</v>
      </c>
      <c r="I51" s="29" t="e">
        <f>SUM(E51/I8)</f>
        <v>#DIV/0!</v>
      </c>
      <c r="J51" s="30" t="e">
        <f t="shared" si="7"/>
        <v>#DIV/0!</v>
      </c>
      <c r="K51" s="29" t="e">
        <f>SUM(F51/I7)</f>
        <v>#DIV/0!</v>
      </c>
    </row>
    <row r="52" spans="1:11" ht="18" customHeight="1">
      <c r="A52" s="26" t="s">
        <v>58</v>
      </c>
      <c r="B52" s="27">
        <f>Projections!B53</f>
        <v>0</v>
      </c>
      <c r="C52" s="28">
        <f>'Mid Year'!C53</f>
        <v>0</v>
      </c>
      <c r="D52" s="29">
        <f t="shared" si="5"/>
        <v>0</v>
      </c>
      <c r="E52" s="27">
        <f>Projections!C53</f>
        <v>0</v>
      </c>
      <c r="F52" s="28">
        <f>Annual!C53</f>
        <v>0</v>
      </c>
      <c r="G52" s="29">
        <f t="shared" si="6"/>
        <v>0</v>
      </c>
      <c r="H52" s="30" t="e">
        <f t="shared" si="4"/>
        <v>#DIV/0!</v>
      </c>
      <c r="I52" s="29" t="e">
        <f>SUM(E52/I7)</f>
        <v>#DIV/0!</v>
      </c>
      <c r="J52" s="30" t="e">
        <f t="shared" si="7"/>
        <v>#DIV/0!</v>
      </c>
      <c r="K52" s="29" t="e">
        <f>SUM(F52/I7)</f>
        <v>#DIV/0!</v>
      </c>
    </row>
    <row r="53" spans="1:11" ht="18" customHeight="1">
      <c r="A53" s="26" t="s">
        <v>59</v>
      </c>
      <c r="B53" s="27">
        <f>Projections!B54</f>
        <v>0</v>
      </c>
      <c r="C53" s="28">
        <f>'Mid Year'!C54</f>
        <v>0</v>
      </c>
      <c r="D53" s="29">
        <f t="shared" si="5"/>
        <v>0</v>
      </c>
      <c r="E53" s="27">
        <f>Projections!C54</f>
        <v>0</v>
      </c>
      <c r="F53" s="28">
        <f>Annual!C54</f>
        <v>0</v>
      </c>
      <c r="G53" s="29">
        <f t="shared" si="6"/>
        <v>0</v>
      </c>
      <c r="H53" s="30" t="e">
        <f t="shared" si="4"/>
        <v>#DIV/0!</v>
      </c>
      <c r="I53" s="29" t="e">
        <f>SUM(E53/I7)</f>
        <v>#DIV/0!</v>
      </c>
      <c r="J53" s="30" t="e">
        <f t="shared" si="7"/>
        <v>#DIV/0!</v>
      </c>
      <c r="K53" s="29" t="e">
        <f>SUM(F53/I7)</f>
        <v>#DIV/0!</v>
      </c>
    </row>
    <row r="54" spans="1:11" ht="18" customHeight="1" thickBot="1">
      <c r="A54" s="38" t="s">
        <v>60</v>
      </c>
      <c r="B54" s="39">
        <f>Projections!B55</f>
        <v>0</v>
      </c>
      <c r="C54" s="59">
        <f>'Mid Year'!C55</f>
        <v>0</v>
      </c>
      <c r="D54" s="41">
        <f t="shared" si="5"/>
        <v>0</v>
      </c>
      <c r="E54" s="39">
        <f>Projections!C55</f>
        <v>0</v>
      </c>
      <c r="F54" s="59">
        <f>Annual!C55</f>
        <v>0</v>
      </c>
      <c r="G54" s="41">
        <f t="shared" si="6"/>
        <v>0</v>
      </c>
      <c r="H54" s="42" t="e">
        <f>SUM(E54/$E$22)</f>
        <v>#DIV/0!</v>
      </c>
      <c r="I54" s="43" t="e">
        <f>SUM(E54/I7)</f>
        <v>#DIV/0!</v>
      </c>
      <c r="J54" s="42" t="e">
        <f t="shared" si="7"/>
        <v>#DIV/0!</v>
      </c>
      <c r="K54" s="43" t="e">
        <f>SUM(F54/I7)</f>
        <v>#DIV/0!</v>
      </c>
    </row>
    <row r="55" spans="1:11" ht="18" customHeight="1" thickTop="1">
      <c r="A55" s="44" t="s">
        <v>61</v>
      </c>
      <c r="B55" s="32"/>
      <c r="C55" s="33"/>
      <c r="D55" s="34"/>
      <c r="E55" s="32"/>
      <c r="F55" s="33"/>
      <c r="G55" s="34"/>
      <c r="H55" s="35"/>
      <c r="I55" s="34"/>
      <c r="J55" s="35"/>
      <c r="K55" s="34"/>
    </row>
    <row r="56" spans="1:11" ht="18" customHeight="1" thickBot="1">
      <c r="A56" s="38" t="s">
        <v>62</v>
      </c>
      <c r="B56" s="39">
        <f>Projections!B57</f>
        <v>0</v>
      </c>
      <c r="C56" s="59">
        <f>'Mid Year'!C57</f>
        <v>0</v>
      </c>
      <c r="D56" s="43">
        <f>SUM(B56-C56)</f>
        <v>0</v>
      </c>
      <c r="E56" s="39">
        <f>Projections!C57</f>
        <v>0</v>
      </c>
      <c r="F56" s="59">
        <f>Annual!C57</f>
        <v>0</v>
      </c>
      <c r="G56" s="43">
        <f>SUM(E56-F56)</f>
        <v>0</v>
      </c>
      <c r="H56" s="42" t="e">
        <f>SUM(E56/$E$22)</f>
        <v>#DIV/0!</v>
      </c>
      <c r="I56" s="43" t="e">
        <f>SUM(E56/I7)</f>
        <v>#DIV/0!</v>
      </c>
      <c r="J56" s="42" t="e">
        <f>SUM(F56/$F$22)</f>
        <v>#DIV/0!</v>
      </c>
      <c r="K56" s="43" t="e">
        <f>SUM(F56/I7)</f>
        <v>#DIV/0!</v>
      </c>
    </row>
    <row r="57" spans="1:11" ht="18" customHeight="1" thickTop="1">
      <c r="A57" s="44" t="s">
        <v>63</v>
      </c>
      <c r="B57" s="32"/>
      <c r="C57" s="33"/>
      <c r="D57" s="34"/>
      <c r="E57" s="32"/>
      <c r="F57" s="33"/>
      <c r="G57" s="34"/>
      <c r="H57" s="35"/>
      <c r="I57" s="34"/>
      <c r="J57" s="35"/>
      <c r="K57" s="34"/>
    </row>
    <row r="58" spans="1:11" ht="18" customHeight="1">
      <c r="A58" s="31" t="s">
        <v>23</v>
      </c>
      <c r="B58" s="32"/>
      <c r="C58" s="33"/>
      <c r="D58" s="34"/>
      <c r="E58" s="32"/>
      <c r="F58" s="33"/>
      <c r="G58" s="34"/>
      <c r="H58" s="35"/>
      <c r="I58" s="34"/>
      <c r="J58" s="35"/>
      <c r="K58" s="34"/>
    </row>
    <row r="59" spans="1:11" ht="18" customHeight="1">
      <c r="A59" s="26" t="s">
        <v>64</v>
      </c>
      <c r="B59" s="27">
        <f>Projections!B60</f>
        <v>0</v>
      </c>
      <c r="C59" s="28">
        <f>'Mid Year'!C60</f>
        <v>0</v>
      </c>
      <c r="D59" s="29">
        <f>SUM(B59-C59)</f>
        <v>0</v>
      </c>
      <c r="E59" s="27">
        <f>Projections!C60</f>
        <v>0</v>
      </c>
      <c r="F59" s="28">
        <f>Annual!C60</f>
        <v>0</v>
      </c>
      <c r="G59" s="29">
        <f>SUM(E59-F59)</f>
        <v>0</v>
      </c>
      <c r="H59" s="30" t="e">
        <f aca="true" t="shared" si="8" ref="H59:H64">SUM(E59/$E$22)</f>
        <v>#DIV/0!</v>
      </c>
      <c r="I59" s="29" t="e">
        <f>SUM(E59/I7)</f>
        <v>#DIV/0!</v>
      </c>
      <c r="J59" s="30" t="e">
        <f>SUM(F59/$F$22)</f>
        <v>#DIV/0!</v>
      </c>
      <c r="K59" s="29" t="e">
        <f>SUM(F59/I7)</f>
        <v>#DIV/0!</v>
      </c>
    </row>
    <row r="60" spans="1:11" ht="18" customHeight="1">
      <c r="A60" s="26" t="s">
        <v>65</v>
      </c>
      <c r="B60" s="27">
        <f>Projections!B61</f>
        <v>0</v>
      </c>
      <c r="C60" s="28">
        <f>'Mid Year'!C61</f>
        <v>0</v>
      </c>
      <c r="D60" s="29">
        <f>SUM(B60-C60)</f>
        <v>0</v>
      </c>
      <c r="E60" s="27">
        <f>Projections!C61</f>
        <v>0</v>
      </c>
      <c r="F60" s="28">
        <f>Annual!C61</f>
        <v>0</v>
      </c>
      <c r="G60" s="29">
        <f>SUM(E60-F60)</f>
        <v>0</v>
      </c>
      <c r="H60" s="30" t="e">
        <f t="shared" si="8"/>
        <v>#DIV/0!</v>
      </c>
      <c r="I60" s="29" t="e">
        <f>SUM(E60/I7)</f>
        <v>#DIV/0!</v>
      </c>
      <c r="J60" s="30" t="e">
        <f>SUM(F60/$F$22)</f>
        <v>#DIV/0!</v>
      </c>
      <c r="K60" s="29" t="e">
        <f>SUM(F60/I7)</f>
        <v>#DIV/0!</v>
      </c>
    </row>
    <row r="61" spans="1:11" ht="18" customHeight="1">
      <c r="A61" s="26" t="str">
        <f>Projections!A62</f>
        <v>           Other:  Partnership Expenses</v>
      </c>
      <c r="B61" s="27">
        <f>Projections!B62</f>
        <v>0</v>
      </c>
      <c r="C61" s="28">
        <f>'Mid Year'!C62</f>
        <v>0</v>
      </c>
      <c r="D61" s="29">
        <f>SUM(B61-C61)</f>
        <v>0</v>
      </c>
      <c r="E61" s="27">
        <f>Projections!C62</f>
        <v>0</v>
      </c>
      <c r="F61" s="28">
        <f>Annual!C62</f>
        <v>0</v>
      </c>
      <c r="G61" s="29">
        <f>SUM(E61-F61)</f>
        <v>0</v>
      </c>
      <c r="H61" s="30" t="e">
        <f t="shared" si="8"/>
        <v>#DIV/0!</v>
      </c>
      <c r="I61" s="29" t="e">
        <f>SUM(E61/I7)</f>
        <v>#DIV/0!</v>
      </c>
      <c r="J61" s="30" t="e">
        <f>SUM(F61/$F$22)</f>
        <v>#DIV/0!</v>
      </c>
      <c r="K61" s="29" t="e">
        <f>SUM(F61/I7)</f>
        <v>#DIV/0!</v>
      </c>
    </row>
    <row r="62" spans="1:11" ht="18" customHeight="1">
      <c r="A62" s="31" t="s">
        <v>66</v>
      </c>
      <c r="B62" s="32"/>
      <c r="C62" s="33"/>
      <c r="D62" s="34"/>
      <c r="E62" s="32"/>
      <c r="F62" s="33"/>
      <c r="G62" s="34"/>
      <c r="H62" s="35"/>
      <c r="I62" s="34"/>
      <c r="J62" s="35"/>
      <c r="K62" s="34"/>
    </row>
    <row r="63" spans="1:11" ht="18" customHeight="1">
      <c r="A63" s="26" t="s">
        <v>67</v>
      </c>
      <c r="B63" s="27">
        <f>Projections!B64</f>
        <v>0</v>
      </c>
      <c r="C63" s="28">
        <f>'Mid Year'!C64</f>
        <v>0</v>
      </c>
      <c r="D63" s="29">
        <f>SUM(B63-C63)</f>
        <v>0</v>
      </c>
      <c r="E63" s="27">
        <f>Projections!C64</f>
        <v>0</v>
      </c>
      <c r="F63" s="28">
        <f>Annual!C64</f>
        <v>0</v>
      </c>
      <c r="G63" s="29">
        <f>SUM(E63-F63)</f>
        <v>0</v>
      </c>
      <c r="H63" s="30" t="e">
        <f t="shared" si="8"/>
        <v>#DIV/0!</v>
      </c>
      <c r="I63" s="29" t="e">
        <f>SUM(E63/I7)</f>
        <v>#DIV/0!</v>
      </c>
      <c r="J63" s="30" t="e">
        <f>SUM(F63/$F$22)</f>
        <v>#DIV/0!</v>
      </c>
      <c r="K63" s="29" t="e">
        <f>SUM(F63/I7)</f>
        <v>#DIV/0!</v>
      </c>
    </row>
    <row r="64" spans="1:11" ht="18" customHeight="1">
      <c r="A64" s="26" t="s">
        <v>68</v>
      </c>
      <c r="B64" s="27">
        <f>Projections!B65</f>
        <v>0</v>
      </c>
      <c r="C64" s="28">
        <f>'Mid Year'!C65</f>
        <v>0</v>
      </c>
      <c r="D64" s="29">
        <f>SUM(B64-C64)</f>
        <v>0</v>
      </c>
      <c r="E64" s="27">
        <f>Projections!C65</f>
        <v>0</v>
      </c>
      <c r="F64" s="28">
        <f>Annual!C65</f>
        <v>0</v>
      </c>
      <c r="G64" s="29">
        <f>SUM(E64-F64)</f>
        <v>0</v>
      </c>
      <c r="H64" s="30" t="e">
        <f t="shared" si="8"/>
        <v>#DIV/0!</v>
      </c>
      <c r="I64" s="29" t="e">
        <f>SUM(E64/I7)</f>
        <v>#DIV/0!</v>
      </c>
      <c r="J64" s="30" t="e">
        <f>SUM(F64/$F$22)</f>
        <v>#DIV/0!</v>
      </c>
      <c r="K64" s="29" t="e">
        <f>SUM(F64/I7)</f>
        <v>#DIV/0!</v>
      </c>
    </row>
    <row r="65" spans="1:11" ht="18" customHeight="1" thickBot="1">
      <c r="A65" s="31" t="str">
        <f>Projections!A66</f>
        <v>           Other: </v>
      </c>
      <c r="B65" s="27">
        <f>Projections!B66</f>
        <v>0</v>
      </c>
      <c r="C65" s="28">
        <f>'Mid Year'!C662</f>
        <v>0</v>
      </c>
      <c r="D65" s="29">
        <f>SUM(B65-C65)</f>
        <v>0</v>
      </c>
      <c r="E65" s="27">
        <f>Projections!C66</f>
        <v>0</v>
      </c>
      <c r="F65" s="28">
        <f>Annual!C66</f>
        <v>0</v>
      </c>
      <c r="G65" s="29">
        <f>SUM(E65-F65)</f>
        <v>0</v>
      </c>
      <c r="H65" s="30" t="e">
        <f>SUM(E65/$E$22)</f>
        <v>#DIV/0!</v>
      </c>
      <c r="I65" s="29" t="e">
        <f>SUM(E65/I7)</f>
        <v>#DIV/0!</v>
      </c>
      <c r="J65" s="30" t="e">
        <f>SUM(F65/$F$22)</f>
        <v>#DIV/0!</v>
      </c>
      <c r="K65" s="29" t="e">
        <f>SUM(F65/I7)</f>
        <v>#DIV/0!</v>
      </c>
    </row>
    <row r="66" spans="1:11" ht="18" customHeight="1" thickBot="1" thickTop="1">
      <c r="A66" s="61" t="s">
        <v>69</v>
      </c>
      <c r="B66" s="62">
        <f>Projections!B67</f>
        <v>0</v>
      </c>
      <c r="C66" s="63">
        <f>'Mid Year'!C67</f>
        <v>0</v>
      </c>
      <c r="D66" s="64">
        <f>SUM(B66-C66)</f>
        <v>0</v>
      </c>
      <c r="E66" s="62">
        <f>Projections!C67</f>
        <v>0</v>
      </c>
      <c r="F66" s="63">
        <f>Annual!C67</f>
        <v>0</v>
      </c>
      <c r="G66" s="64">
        <f>SUM(E66-F66)</f>
        <v>0</v>
      </c>
      <c r="H66" s="65" t="e">
        <f>SUM(E66/$E$22)</f>
        <v>#DIV/0!</v>
      </c>
      <c r="I66" s="64" t="e">
        <f>SUM(E66/I7)</f>
        <v>#DIV/0!</v>
      </c>
      <c r="J66" s="65" t="e">
        <f>SUM(F66/$F$22)</f>
        <v>#DIV/0!</v>
      </c>
      <c r="K66" s="64" t="e">
        <f>SUM(F66/I7)</f>
        <v>#DIV/0!</v>
      </c>
    </row>
    <row r="67" spans="1:11" ht="18" customHeight="1">
      <c r="A67" s="50" t="s">
        <v>46</v>
      </c>
      <c r="B67" s="3"/>
      <c r="C67" s="3"/>
      <c r="D67" s="3"/>
      <c r="E67" s="51"/>
      <c r="F67" s="51" t="s">
        <v>47</v>
      </c>
      <c r="G67" s="3"/>
      <c r="H67" s="52"/>
      <c r="I67" s="53"/>
      <c r="J67" s="54" t="s">
        <v>48</v>
      </c>
      <c r="K67" s="3"/>
    </row>
    <row r="68" spans="1:11" ht="18" customHeight="1">
      <c r="A68" s="4" t="s">
        <v>4</v>
      </c>
      <c r="B68" s="3"/>
      <c r="C68" s="3"/>
      <c r="D68" s="3"/>
      <c r="E68" s="51"/>
      <c r="F68" s="51"/>
      <c r="G68" s="3"/>
      <c r="H68" s="52"/>
      <c r="I68" s="53"/>
      <c r="J68" s="51"/>
      <c r="K68" s="4" t="s">
        <v>70</v>
      </c>
    </row>
    <row r="69" spans="1:11" ht="18" customHeight="1">
      <c r="A69" s="4"/>
      <c r="B69" s="3"/>
      <c r="C69" s="3"/>
      <c r="D69" s="3"/>
      <c r="E69" s="51"/>
      <c r="F69" s="51"/>
      <c r="G69" s="3"/>
      <c r="H69" s="52"/>
      <c r="I69" s="53"/>
      <c r="J69" s="51"/>
      <c r="K69" s="4"/>
    </row>
    <row r="70" spans="1:11" ht="18" customHeight="1">
      <c r="A70" s="4"/>
      <c r="B70" s="3"/>
      <c r="C70" s="3"/>
      <c r="D70" s="50" t="s">
        <v>71</v>
      </c>
      <c r="E70" s="3"/>
      <c r="F70" s="3"/>
      <c r="G70" s="3"/>
      <c r="H70" s="5">
        <f>Underwriting!C97</f>
        <v>0</v>
      </c>
      <c r="I70" s="53"/>
      <c r="J70" s="51"/>
      <c r="K70" s="4"/>
    </row>
    <row r="71" spans="1:11" ht="18" customHeight="1">
      <c r="A71" s="4"/>
      <c r="B71" s="3"/>
      <c r="C71" s="3"/>
      <c r="D71" s="50" t="s">
        <v>72</v>
      </c>
      <c r="E71" s="3"/>
      <c r="F71" s="3"/>
      <c r="G71" s="3"/>
      <c r="H71" s="5">
        <f>Underwriting!C98</f>
        <v>0</v>
      </c>
      <c r="I71" s="53"/>
      <c r="J71" s="51"/>
      <c r="K71" s="4"/>
    </row>
    <row r="72" spans="1:11" ht="18" customHeight="1" thickBot="1">
      <c r="A72" s="50"/>
      <c r="B72" s="3"/>
      <c r="C72" s="3"/>
      <c r="D72" s="3"/>
      <c r="E72" s="51"/>
      <c r="F72" s="51"/>
      <c r="G72" s="3"/>
      <c r="H72" s="52"/>
      <c r="I72" s="53"/>
      <c r="J72" s="51"/>
      <c r="K72" s="3"/>
    </row>
    <row r="73" spans="1:11" ht="18" customHeight="1">
      <c r="A73" s="66" t="s">
        <v>73</v>
      </c>
      <c r="B73" s="67"/>
      <c r="C73" s="68" t="s">
        <v>11</v>
      </c>
      <c r="D73" s="68" t="s">
        <v>14</v>
      </c>
      <c r="E73" s="69" t="s">
        <v>74</v>
      </c>
      <c r="F73" s="70"/>
      <c r="G73" s="70"/>
      <c r="H73" s="68" t="s">
        <v>11</v>
      </c>
      <c r="I73" s="68" t="s">
        <v>14</v>
      </c>
      <c r="J73" s="51"/>
      <c r="K73" s="3"/>
    </row>
    <row r="74" spans="1:11" ht="18" customHeight="1" thickBot="1">
      <c r="A74" s="71"/>
      <c r="B74" s="72"/>
      <c r="C74" s="73" t="s">
        <v>18</v>
      </c>
      <c r="D74" s="73" t="s">
        <v>18</v>
      </c>
      <c r="E74" s="74"/>
      <c r="F74" s="75"/>
      <c r="G74" s="75"/>
      <c r="H74" s="73" t="s">
        <v>18</v>
      </c>
      <c r="I74" s="73" t="s">
        <v>18</v>
      </c>
      <c r="J74" s="51"/>
      <c r="K74" s="3"/>
    </row>
    <row r="75" spans="1:11" ht="18" customHeight="1">
      <c r="A75" s="26" t="s">
        <v>75</v>
      </c>
      <c r="B75" s="76"/>
      <c r="C75" s="77" t="e">
        <f>Underwriting!B60</f>
        <v>#DIV/0!</v>
      </c>
      <c r="D75" s="77" t="e">
        <f>Underwriting!C60</f>
        <v>#DIV/0!</v>
      </c>
      <c r="E75" s="78" t="s">
        <v>76</v>
      </c>
      <c r="F75" s="79"/>
      <c r="G75" s="79"/>
      <c r="H75" s="80" t="e">
        <f>Underwriting!B65</f>
        <v>#DIV/0!</v>
      </c>
      <c r="I75" s="80" t="e">
        <f>Underwriting!C65</f>
        <v>#DIV/0!</v>
      </c>
      <c r="J75" s="51"/>
      <c r="K75" s="3"/>
    </row>
    <row r="76" spans="1:11" ht="18" customHeight="1">
      <c r="A76" s="26" t="s">
        <v>77</v>
      </c>
      <c r="B76" s="76"/>
      <c r="C76" s="77" t="e">
        <f>Underwriting!B61</f>
        <v>#DIV/0!</v>
      </c>
      <c r="D76" s="77" t="e">
        <f>Underwriting!C61</f>
        <v>#DIV/0!</v>
      </c>
      <c r="E76" s="78" t="s">
        <v>78</v>
      </c>
      <c r="F76" s="79"/>
      <c r="G76" s="79"/>
      <c r="H76" s="80" t="e">
        <f>Underwriting!B66</f>
        <v>#DIV/0!</v>
      </c>
      <c r="I76" s="80" t="e">
        <f>Underwriting!C66</f>
        <v>#DIV/0!</v>
      </c>
      <c r="J76" s="51"/>
      <c r="K76" s="3"/>
    </row>
    <row r="77" spans="1:11" ht="18" customHeight="1">
      <c r="A77" s="26" t="s">
        <v>79</v>
      </c>
      <c r="B77" s="76"/>
      <c r="C77" s="77" t="e">
        <f>Underwriting!B62</f>
        <v>#DIV/0!</v>
      </c>
      <c r="D77" s="77" t="e">
        <f>Underwriting!C62</f>
        <v>#DIV/0!</v>
      </c>
      <c r="E77" s="78" t="s">
        <v>80</v>
      </c>
      <c r="F77" s="79"/>
      <c r="G77" s="79"/>
      <c r="H77" s="81" t="str">
        <f>Underwriting!C67</f>
        <v> </v>
      </c>
      <c r="I77" s="81" t="str">
        <f>Underwriting!D67</f>
        <v> </v>
      </c>
      <c r="J77" s="51"/>
      <c r="K77" s="3"/>
    </row>
    <row r="78" spans="1:11" ht="18" customHeight="1" thickBot="1">
      <c r="A78" s="45" t="s">
        <v>81</v>
      </c>
      <c r="B78" s="82"/>
      <c r="C78" s="83" t="e">
        <f>Underwriting!B63</f>
        <v>#DIV/0!</v>
      </c>
      <c r="D78" s="83" t="e">
        <f>Underwriting!C63</f>
        <v>#DIV/0!</v>
      </c>
      <c r="E78" s="84" t="s">
        <v>82</v>
      </c>
      <c r="F78" s="85"/>
      <c r="G78" s="85"/>
      <c r="H78" s="86" t="str">
        <f>Underwriting!C68</f>
        <v> </v>
      </c>
      <c r="I78" s="86" t="str">
        <f>Underwriting!D68</f>
        <v> </v>
      </c>
      <c r="J78" s="51"/>
      <c r="K78" s="3"/>
    </row>
    <row r="79" spans="1:11" ht="18" customHeight="1">
      <c r="A79" s="50"/>
      <c r="B79" s="3"/>
      <c r="C79" s="3"/>
      <c r="D79" s="3"/>
      <c r="E79" s="51"/>
      <c r="F79" s="51"/>
      <c r="G79" s="3"/>
      <c r="H79" s="52"/>
      <c r="I79" s="53"/>
      <c r="J79" s="51"/>
      <c r="K79" s="3"/>
    </row>
    <row r="80" spans="1:11" ht="18" customHeight="1" thickBot="1">
      <c r="A80" s="3" t="str">
        <f>Underwriting!A100</f>
        <v>Year Project Placed in Service -  2001</v>
      </c>
      <c r="B80" s="87"/>
      <c r="C80" s="3"/>
      <c r="D80" s="3"/>
      <c r="E80" s="3"/>
      <c r="F80" s="3"/>
      <c r="G80" s="3"/>
      <c r="H80" s="52"/>
      <c r="I80" s="53"/>
      <c r="J80" s="3"/>
      <c r="K80" s="3"/>
    </row>
    <row r="81" spans="1:11" ht="18" customHeight="1">
      <c r="A81" s="66" t="s">
        <v>83</v>
      </c>
      <c r="B81" s="88"/>
      <c r="C81" s="14" t="s">
        <v>84</v>
      </c>
      <c r="D81" s="14" t="s">
        <v>85</v>
      </c>
      <c r="E81" s="15" t="s">
        <v>86</v>
      </c>
      <c r="F81" s="3"/>
      <c r="G81" s="68" t="s">
        <v>87</v>
      </c>
      <c r="H81" s="3"/>
      <c r="I81" s="89" t="s">
        <v>87</v>
      </c>
      <c r="J81" s="3"/>
      <c r="K81" s="3"/>
    </row>
    <row r="82" spans="1:11" ht="18" customHeight="1">
      <c r="A82" s="90"/>
      <c r="B82" s="91"/>
      <c r="C82" s="92" t="s">
        <v>88</v>
      </c>
      <c r="D82" s="92" t="s">
        <v>88</v>
      </c>
      <c r="E82" s="93"/>
      <c r="F82" s="3"/>
      <c r="G82" s="94" t="s">
        <v>84</v>
      </c>
      <c r="H82" s="3"/>
      <c r="I82" s="95" t="s">
        <v>85</v>
      </c>
      <c r="J82" s="3"/>
      <c r="K82" s="3"/>
    </row>
    <row r="83" spans="1:11" ht="18" customHeight="1">
      <c r="A83" s="26">
        <f>Projections!A70</f>
        <v>0</v>
      </c>
      <c r="B83" s="96"/>
      <c r="C83" s="37">
        <f>Projections!C70</f>
        <v>0</v>
      </c>
      <c r="D83" s="37">
        <f>Annual!D70</f>
        <v>0</v>
      </c>
      <c r="E83" s="36">
        <f>SUM(C83-D83)</f>
        <v>0</v>
      </c>
      <c r="F83" s="3"/>
      <c r="G83" s="97" t="e">
        <f>SUM(C83/I7)</f>
        <v>#DIV/0!</v>
      </c>
      <c r="H83" s="3"/>
      <c r="I83" s="97" t="e">
        <f>SUM(D83/I7)</f>
        <v>#DIV/0!</v>
      </c>
      <c r="J83" s="3"/>
      <c r="K83" s="3"/>
    </row>
    <row r="84" spans="1:11" ht="18" customHeight="1">
      <c r="A84" s="26">
        <f>Projections!A71</f>
        <v>0</v>
      </c>
      <c r="B84" s="96"/>
      <c r="C84" s="37">
        <f>Projections!C71</f>
        <v>0</v>
      </c>
      <c r="D84" s="37">
        <f>Annual!D71</f>
        <v>0</v>
      </c>
      <c r="E84" s="36">
        <f>SUM(C84-D84)</f>
        <v>0</v>
      </c>
      <c r="F84" s="3"/>
      <c r="G84" s="97" t="e">
        <f>SUM(C84/I7)</f>
        <v>#DIV/0!</v>
      </c>
      <c r="H84" s="3"/>
      <c r="I84" s="97" t="e">
        <f>SUM(D84/I7)</f>
        <v>#DIV/0!</v>
      </c>
      <c r="J84" s="3"/>
      <c r="K84" s="3"/>
    </row>
    <row r="85" spans="1:11" ht="18" customHeight="1">
      <c r="A85" s="26">
        <f>Projections!A72</f>
        <v>0</v>
      </c>
      <c r="B85" s="96"/>
      <c r="C85" s="37">
        <f>Projections!C72</f>
        <v>0</v>
      </c>
      <c r="D85" s="37">
        <f>Annual!D72</f>
        <v>0</v>
      </c>
      <c r="E85" s="36">
        <f>SUM(C85-D85)</f>
        <v>0</v>
      </c>
      <c r="F85" s="3"/>
      <c r="G85" s="97" t="e">
        <f>SUM(C85/I7)</f>
        <v>#DIV/0!</v>
      </c>
      <c r="H85" s="3"/>
      <c r="I85" s="97" t="e">
        <f>SUM(D85/I7)</f>
        <v>#DIV/0!</v>
      </c>
      <c r="J85" s="3"/>
      <c r="K85" s="3"/>
    </row>
    <row r="86" spans="1:11" ht="18" customHeight="1" thickBot="1">
      <c r="A86" s="98">
        <f>Projections!A73</f>
        <v>0</v>
      </c>
      <c r="B86" s="99"/>
      <c r="C86" s="37">
        <f>Projections!C73</f>
        <v>0</v>
      </c>
      <c r="D86" s="37">
        <f>Annual!D73</f>
        <v>0</v>
      </c>
      <c r="E86" s="36">
        <f>SUM(C86-D86)</f>
        <v>0</v>
      </c>
      <c r="F86" s="3"/>
      <c r="G86" s="97" t="e">
        <f>SUM(C86/I7)</f>
        <v>#DIV/0!</v>
      </c>
      <c r="H86" s="3"/>
      <c r="I86" s="97" t="e">
        <f>SUM(D86/I7)</f>
        <v>#DIV/0!</v>
      </c>
      <c r="J86" s="3"/>
      <c r="K86" s="3"/>
    </row>
    <row r="87" spans="1:11" ht="18" customHeight="1" thickBot="1" thickTop="1">
      <c r="A87" s="100" t="s">
        <v>89</v>
      </c>
      <c r="B87" s="101"/>
      <c r="C87" s="102">
        <f>Projections!C74</f>
        <v>0</v>
      </c>
      <c r="D87" s="63">
        <f>Annual!D74</f>
        <v>0</v>
      </c>
      <c r="E87" s="64">
        <f>SUM(C87-D87)</f>
        <v>0</v>
      </c>
      <c r="F87" s="3"/>
      <c r="G87" s="103" t="e">
        <f>SUM(C87/I7)</f>
        <v>#DIV/0!</v>
      </c>
      <c r="H87" s="3"/>
      <c r="I87" s="103" t="e">
        <f>SUM(D87/I7)</f>
        <v>#DIV/0!</v>
      </c>
      <c r="J87" s="3"/>
      <c r="K87" s="3"/>
    </row>
    <row r="88" spans="1:11" ht="18" customHeight="1">
      <c r="A88" s="104"/>
      <c r="B88" s="3"/>
      <c r="C88" s="3"/>
      <c r="D88" s="3"/>
      <c r="E88" s="3"/>
      <c r="F88" s="51"/>
      <c r="G88" s="3"/>
      <c r="H88" s="3"/>
      <c r="I88" s="3"/>
      <c r="J88" s="51"/>
      <c r="K88" s="3"/>
    </row>
    <row r="89" spans="1:11" ht="18" customHeight="1">
      <c r="A89" s="106" t="s">
        <v>90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</row>
    <row r="90" spans="1:11" ht="18" customHeight="1">
      <c r="A90" s="108"/>
      <c r="B90" s="105"/>
      <c r="C90" s="105"/>
      <c r="D90" s="105"/>
      <c r="E90" s="105"/>
      <c r="F90" s="109"/>
      <c r="G90" s="105"/>
      <c r="H90" s="105"/>
      <c r="I90" s="105"/>
      <c r="J90" s="109"/>
      <c r="K90" s="105"/>
    </row>
    <row r="91" spans="1:11" ht="18" customHeight="1">
      <c r="A91" s="151"/>
      <c r="B91" s="152"/>
      <c r="C91" s="152"/>
      <c r="D91" s="152"/>
      <c r="E91" s="152"/>
      <c r="F91" s="151"/>
      <c r="G91" s="152"/>
      <c r="H91" s="152"/>
      <c r="I91" s="152"/>
      <c r="J91" s="151"/>
      <c r="K91" s="152"/>
    </row>
    <row r="92" spans="1:11" ht="18" customHeight="1">
      <c r="A92" s="158"/>
      <c r="B92" s="159"/>
      <c r="C92" s="159"/>
      <c r="D92" s="159"/>
      <c r="E92" s="159"/>
      <c r="F92" s="158"/>
      <c r="G92" s="159"/>
      <c r="H92" s="159"/>
      <c r="I92" s="159"/>
      <c r="J92" s="158"/>
      <c r="K92" s="159"/>
    </row>
    <row r="93" spans="1:11" ht="18" customHeight="1">
      <c r="A93" s="151"/>
      <c r="B93" s="152"/>
      <c r="C93" s="152"/>
      <c r="D93" s="152"/>
      <c r="E93" s="152"/>
      <c r="F93" s="151"/>
      <c r="G93" s="152"/>
      <c r="H93" s="152"/>
      <c r="I93" s="152"/>
      <c r="J93" s="151"/>
      <c r="K93" s="152"/>
    </row>
    <row r="94" spans="1:11" ht="18" customHeight="1">
      <c r="A94" s="158"/>
      <c r="B94" s="159"/>
      <c r="C94" s="159"/>
      <c r="D94" s="159"/>
      <c r="E94" s="159"/>
      <c r="F94" s="158"/>
      <c r="G94" s="159"/>
      <c r="H94" s="159"/>
      <c r="I94" s="159"/>
      <c r="J94" s="158"/>
      <c r="K94" s="159"/>
    </row>
    <row r="95" spans="1:11" ht="18" customHeight="1">
      <c r="A95" s="151"/>
      <c r="B95" s="152"/>
      <c r="C95" s="152"/>
      <c r="D95" s="152"/>
      <c r="E95" s="152"/>
      <c r="F95" s="151"/>
      <c r="G95" s="152"/>
      <c r="H95" s="152"/>
      <c r="I95" s="152"/>
      <c r="J95" s="151"/>
      <c r="K95" s="152"/>
    </row>
    <row r="96" spans="1:11" ht="18" customHeight="1">
      <c r="A96" s="158"/>
      <c r="B96" s="159"/>
      <c r="C96" s="159"/>
      <c r="D96" s="159"/>
      <c r="E96" s="159"/>
      <c r="F96" s="158"/>
      <c r="G96" s="159"/>
      <c r="H96" s="159"/>
      <c r="I96" s="159"/>
      <c r="J96" s="158"/>
      <c r="K96" s="159"/>
    </row>
    <row r="97" spans="1:11" ht="18" customHeight="1">
      <c r="A97" s="151"/>
      <c r="B97" s="152"/>
      <c r="C97" s="152"/>
      <c r="D97" s="152"/>
      <c r="E97" s="152"/>
      <c r="F97" s="151"/>
      <c r="G97" s="152"/>
      <c r="H97" s="152"/>
      <c r="I97" s="152"/>
      <c r="J97" s="151"/>
      <c r="K97" s="152"/>
    </row>
    <row r="98" spans="1:11" ht="18" customHeight="1">
      <c r="A98" s="158"/>
      <c r="B98" s="159"/>
      <c r="C98" s="159"/>
      <c r="D98" s="159"/>
      <c r="E98" s="159"/>
      <c r="F98" s="158"/>
      <c r="G98" s="159"/>
      <c r="H98" s="159"/>
      <c r="I98" s="159"/>
      <c r="J98" s="158"/>
      <c r="K98" s="159"/>
    </row>
    <row r="99" spans="1:11" ht="18" customHeight="1">
      <c r="A99" s="151"/>
      <c r="B99" s="152"/>
      <c r="C99" s="152"/>
      <c r="D99" s="152"/>
      <c r="E99" s="152"/>
      <c r="F99" s="151"/>
      <c r="G99" s="152"/>
      <c r="H99" s="152"/>
      <c r="I99" s="152"/>
      <c r="J99" s="151"/>
      <c r="K99" s="152"/>
    </row>
    <row r="100" spans="1:11" ht="18" customHeight="1">
      <c r="A100" s="104"/>
      <c r="B100" s="3"/>
      <c r="C100" s="3"/>
      <c r="D100" s="3"/>
      <c r="E100" s="3"/>
      <c r="F100" s="51"/>
      <c r="G100" s="3"/>
      <c r="H100" s="3"/>
      <c r="I100" s="3"/>
      <c r="J100" s="51"/>
      <c r="K100" s="3"/>
    </row>
    <row r="101" spans="1:11" ht="15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3" t="s">
        <v>91</v>
      </c>
      <c r="B102" s="11" t="s">
        <v>92</v>
      </c>
      <c r="C102" s="110" t="s">
        <v>93</v>
      </c>
      <c r="D102" s="110"/>
      <c r="E102" s="110"/>
      <c r="F102" s="3"/>
      <c r="G102" s="3"/>
      <c r="H102" s="3"/>
      <c r="I102" s="3"/>
      <c r="J102" s="3"/>
      <c r="K102" s="3"/>
    </row>
    <row r="104" spans="1:11" ht="15">
      <c r="A104" s="3"/>
      <c r="B104" s="11" t="s">
        <v>94</v>
      </c>
      <c r="C104" s="111"/>
      <c r="D104" s="111"/>
      <c r="E104" s="111"/>
      <c r="F104" s="3"/>
      <c r="G104" s="3"/>
      <c r="H104" s="3"/>
      <c r="I104" s="3"/>
      <c r="J104" s="3"/>
      <c r="K104" s="3"/>
    </row>
    <row r="106" spans="1:11" ht="15">
      <c r="A106" s="3"/>
      <c r="B106" s="11" t="s">
        <v>95</v>
      </c>
      <c r="C106" s="154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3"/>
      <c r="B107" s="3" t="s">
        <v>93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3"/>
      <c r="B108" s="11" t="s">
        <v>96</v>
      </c>
      <c r="C108" s="11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3"/>
      <c r="B109" s="11" t="s">
        <v>97</v>
      </c>
      <c r="C109" s="113"/>
      <c r="D109" s="3"/>
      <c r="E109" s="3"/>
      <c r="F109" s="3"/>
      <c r="G109" s="3"/>
      <c r="H109" s="3"/>
      <c r="I109" s="3"/>
      <c r="J109" s="3"/>
      <c r="K109" s="3"/>
    </row>
    <row r="110" spans="1:11" ht="15">
      <c r="A110" s="54" t="s">
        <v>48</v>
      </c>
      <c r="B110" s="3"/>
      <c r="C110" s="3"/>
      <c r="D110" s="3"/>
      <c r="E110" s="3"/>
      <c r="F110" s="51" t="s">
        <v>47</v>
      </c>
      <c r="G110" s="3"/>
      <c r="H110" s="3"/>
      <c r="I110" s="3"/>
      <c r="J110" s="3"/>
      <c r="K110" s="3"/>
    </row>
  </sheetData>
  <sheetProtection/>
  <printOptions/>
  <pageMargins left="0.5" right="0.5" top="0.5" bottom="0.5" header="0.5" footer="0.5"/>
  <pageSetup fitToHeight="0" fitToWidth="1" horizontalDpi="600" verticalDpi="600" orientation="landscape" scale="69" r:id="rId1"/>
  <rowBreaks count="2" manualBreakCount="2">
    <brk id="37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128"/>
  <sheetViews>
    <sheetView tabSelected="1" defaultGridColor="0" zoomScale="75" zoomScaleNormal="75" zoomScalePageLayoutView="0" colorId="22" workbookViewId="0" topLeftCell="A1">
      <selection activeCell="A5" sqref="A5"/>
    </sheetView>
  </sheetViews>
  <sheetFormatPr defaultColWidth="9.77734375" defaultRowHeight="15"/>
  <cols>
    <col min="1" max="1" width="28.77734375" style="0" customWidth="1"/>
    <col min="2" max="3" width="14.77734375" style="0" customWidth="1"/>
    <col min="4" max="4" width="17.3359375" style="0" bestFit="1" customWidth="1"/>
    <col min="5" max="5" width="8.3359375" style="0" customWidth="1"/>
    <col min="6" max="6" width="14.21484375" style="0" customWidth="1"/>
  </cols>
  <sheetData>
    <row r="1" spans="1:5" ht="23.25">
      <c r="A1" s="230" t="s">
        <v>0</v>
      </c>
      <c r="B1" s="231"/>
      <c r="C1" s="231"/>
      <c r="D1" s="231"/>
      <c r="E1" s="232" t="s">
        <v>130</v>
      </c>
    </row>
    <row r="2" spans="1:6" ht="15.75">
      <c r="A2" s="233" t="s">
        <v>98</v>
      </c>
      <c r="E2" s="234"/>
      <c r="F2" s="3"/>
    </row>
    <row r="3" spans="1:6" ht="7.5" customHeight="1">
      <c r="A3" s="233"/>
      <c r="E3" s="234"/>
      <c r="F3" s="3"/>
    </row>
    <row r="4" spans="1:6" ht="18" customHeight="1">
      <c r="A4" s="235" t="s">
        <v>99</v>
      </c>
      <c r="B4" s="236" t="s">
        <v>100</v>
      </c>
      <c r="E4" s="234"/>
      <c r="F4" s="3"/>
    </row>
    <row r="5" spans="1:6" ht="9" customHeight="1">
      <c r="A5" s="235"/>
      <c r="E5" s="234"/>
      <c r="F5" s="3"/>
    </row>
    <row r="6" spans="1:6" ht="18" customHeight="1">
      <c r="A6" s="235" t="s">
        <v>101</v>
      </c>
      <c r="B6" s="237">
        <v>39083</v>
      </c>
      <c r="C6" s="227" t="s">
        <v>7</v>
      </c>
      <c r="D6" s="237">
        <v>39447</v>
      </c>
      <c r="E6" s="234"/>
      <c r="F6" s="3"/>
    </row>
    <row r="7" spans="1:6" ht="8.25" customHeight="1">
      <c r="A7" s="235"/>
      <c r="E7" s="234"/>
      <c r="F7" s="3"/>
    </row>
    <row r="8" spans="1:6" ht="18" customHeight="1">
      <c r="A8" s="235" t="s">
        <v>102</v>
      </c>
      <c r="B8" s="238">
        <v>0</v>
      </c>
      <c r="E8" s="234"/>
      <c r="F8" s="3"/>
    </row>
    <row r="9" spans="1:6" ht="18" customHeight="1">
      <c r="A9" s="235"/>
      <c r="E9" s="234"/>
      <c r="F9" s="3"/>
    </row>
    <row r="10" spans="1:6" ht="18" customHeight="1">
      <c r="A10" s="235" t="s">
        <v>103</v>
      </c>
      <c r="B10" s="238">
        <v>0</v>
      </c>
      <c r="E10" s="234"/>
      <c r="F10" s="3"/>
    </row>
    <row r="11" spans="1:6" ht="15.75" customHeight="1">
      <c r="A11" s="235" t="s">
        <v>158</v>
      </c>
      <c r="B11" s="163">
        <v>0</v>
      </c>
      <c r="E11" s="234"/>
      <c r="F11" s="3"/>
    </row>
    <row r="12" spans="1:6" ht="18" customHeight="1">
      <c r="A12" s="239"/>
      <c r="B12" s="240" t="s">
        <v>11</v>
      </c>
      <c r="C12" s="240" t="s">
        <v>11</v>
      </c>
      <c r="D12" s="241"/>
      <c r="E12" s="242"/>
      <c r="F12" s="118"/>
    </row>
    <row r="13" spans="1:6" ht="18" customHeight="1">
      <c r="A13" s="243" t="s">
        <v>16</v>
      </c>
      <c r="B13" s="244" t="s">
        <v>17</v>
      </c>
      <c r="C13" s="244" t="s">
        <v>18</v>
      </c>
      <c r="D13" s="241"/>
      <c r="E13" s="242"/>
      <c r="F13" s="118"/>
    </row>
    <row r="14" spans="1:6" ht="18" customHeight="1">
      <c r="A14" s="245" t="s">
        <v>21</v>
      </c>
      <c r="B14" s="246"/>
      <c r="C14" s="246"/>
      <c r="D14" s="247"/>
      <c r="E14" s="248"/>
      <c r="F14" s="104"/>
    </row>
    <row r="15" spans="1:6" ht="18" customHeight="1">
      <c r="A15" s="249" t="s">
        <v>22</v>
      </c>
      <c r="B15" s="250">
        <v>0</v>
      </c>
      <c r="C15" s="250">
        <v>0</v>
      </c>
      <c r="E15" s="234"/>
      <c r="F15" s="3"/>
    </row>
    <row r="16" spans="1:6" ht="18" customHeight="1">
      <c r="A16" s="251" t="s">
        <v>23</v>
      </c>
      <c r="B16" s="252"/>
      <c r="C16" s="252"/>
      <c r="E16" s="234"/>
      <c r="F16" s="163"/>
    </row>
    <row r="17" spans="1:6" ht="18" customHeight="1">
      <c r="A17" s="249" t="s">
        <v>24</v>
      </c>
      <c r="B17" s="250">
        <v>0</v>
      </c>
      <c r="C17" s="250">
        <v>0</v>
      </c>
      <c r="E17" s="234"/>
      <c r="F17" s="164"/>
    </row>
    <row r="18" spans="1:6" ht="18" customHeight="1">
      <c r="A18" s="249" t="s">
        <v>25</v>
      </c>
      <c r="B18" s="253">
        <v>0</v>
      </c>
      <c r="C18" s="253">
        <v>0</v>
      </c>
      <c r="E18" s="234"/>
      <c r="F18" s="163"/>
    </row>
    <row r="19" spans="1:6" ht="18" customHeight="1">
      <c r="A19" s="249" t="s">
        <v>26</v>
      </c>
      <c r="B19" s="254">
        <f>SUM(B15:B18)</f>
        <v>0</v>
      </c>
      <c r="C19" s="254">
        <f>SUM(C15:C18)</f>
        <v>0</v>
      </c>
      <c r="E19" s="234"/>
      <c r="F19" s="163"/>
    </row>
    <row r="20" spans="1:6" ht="18" customHeight="1">
      <c r="A20" s="251" t="s">
        <v>27</v>
      </c>
      <c r="B20" s="255"/>
      <c r="C20" s="255"/>
      <c r="E20" s="234"/>
      <c r="F20" s="163"/>
    </row>
    <row r="21" spans="1:6" ht="18" customHeight="1">
      <c r="A21" s="249" t="s">
        <v>28</v>
      </c>
      <c r="B21" s="250">
        <v>0</v>
      </c>
      <c r="C21" s="250">
        <v>0</v>
      </c>
      <c r="E21" s="234"/>
      <c r="F21" s="163"/>
    </row>
    <row r="22" spans="1:6" ht="18" customHeight="1">
      <c r="A22" s="249" t="s">
        <v>29</v>
      </c>
      <c r="B22" s="250">
        <v>0</v>
      </c>
      <c r="C22" s="250">
        <v>0</v>
      </c>
      <c r="E22" s="234"/>
      <c r="F22" s="165"/>
    </row>
    <row r="23" spans="1:6" ht="18" customHeight="1">
      <c r="A23" s="249" t="s">
        <v>30</v>
      </c>
      <c r="B23" s="250">
        <v>0</v>
      </c>
      <c r="C23" s="250">
        <v>0</v>
      </c>
      <c r="E23" s="234"/>
      <c r="F23" s="163"/>
    </row>
    <row r="24" spans="1:6" ht="18" customHeight="1">
      <c r="A24" s="251"/>
      <c r="B24" s="255"/>
      <c r="C24" s="255"/>
      <c r="E24" s="234"/>
      <c r="F24" s="163"/>
    </row>
    <row r="25" spans="1:6" ht="18" customHeight="1" thickBot="1">
      <c r="A25" s="256" t="s">
        <v>31</v>
      </c>
      <c r="B25" s="257">
        <f>SUM(B19+B21+B22+B23)</f>
        <v>0</v>
      </c>
      <c r="C25" s="257">
        <f>SUM(C19+C21+C22+C23)</f>
        <v>0</v>
      </c>
      <c r="E25" s="234"/>
      <c r="F25" s="165"/>
    </row>
    <row r="26" spans="1:6" ht="18" customHeight="1" thickTop="1">
      <c r="A26" s="245" t="s">
        <v>32</v>
      </c>
      <c r="B26" s="255"/>
      <c r="C26" s="255"/>
      <c r="E26" s="234"/>
      <c r="F26" s="163"/>
    </row>
    <row r="27" spans="1:6" ht="18" customHeight="1">
      <c r="A27" s="258" t="s">
        <v>33</v>
      </c>
      <c r="B27" s="255"/>
      <c r="C27" s="255"/>
      <c r="E27" s="234"/>
      <c r="F27" s="163"/>
    </row>
    <row r="28" spans="1:6" ht="18" customHeight="1">
      <c r="A28" s="249" t="s">
        <v>34</v>
      </c>
      <c r="B28" s="250">
        <v>0</v>
      </c>
      <c r="C28" s="250">
        <v>0</v>
      </c>
      <c r="E28" s="234"/>
      <c r="F28" s="163"/>
    </row>
    <row r="29" spans="1:6" ht="18" customHeight="1">
      <c r="A29" s="249" t="s">
        <v>35</v>
      </c>
      <c r="B29" s="250">
        <v>0</v>
      </c>
      <c r="C29" s="250">
        <v>0</v>
      </c>
      <c r="E29" s="234"/>
      <c r="F29" s="163"/>
    </row>
    <row r="30" spans="1:6" ht="18" customHeight="1">
      <c r="A30" s="258" t="s">
        <v>36</v>
      </c>
      <c r="B30" s="252"/>
      <c r="C30" s="252"/>
      <c r="E30" s="234"/>
      <c r="F30" s="165"/>
    </row>
    <row r="31" spans="1:6" ht="18" customHeight="1">
      <c r="A31" s="249" t="s">
        <v>37</v>
      </c>
      <c r="B31" s="250">
        <v>0</v>
      </c>
      <c r="C31" s="250">
        <v>0</v>
      </c>
      <c r="D31" s="259"/>
      <c r="E31" s="234"/>
      <c r="F31" s="163"/>
    </row>
    <row r="32" spans="1:6" ht="18" customHeight="1">
      <c r="A32" s="249" t="s">
        <v>38</v>
      </c>
      <c r="B32" s="250">
        <v>0</v>
      </c>
      <c r="C32" s="250">
        <v>0</v>
      </c>
      <c r="E32" s="234"/>
      <c r="F32" s="163"/>
    </row>
    <row r="33" spans="1:6" ht="18" customHeight="1">
      <c r="A33" s="249" t="s">
        <v>39</v>
      </c>
      <c r="B33" s="250">
        <v>0</v>
      </c>
      <c r="C33" s="250">
        <v>0</v>
      </c>
      <c r="E33" s="234"/>
      <c r="F33" s="163"/>
    </row>
    <row r="34" spans="1:6" ht="18" customHeight="1">
      <c r="A34" s="249" t="s">
        <v>40</v>
      </c>
      <c r="B34" s="250">
        <v>0</v>
      </c>
      <c r="C34" s="250">
        <v>0</v>
      </c>
      <c r="E34" s="234"/>
      <c r="F34" s="165"/>
    </row>
    <row r="35" spans="1:6" ht="18" customHeight="1">
      <c r="A35" s="249" t="s">
        <v>41</v>
      </c>
      <c r="B35" s="250">
        <v>0</v>
      </c>
      <c r="C35" s="250">
        <v>0</v>
      </c>
      <c r="E35" s="234"/>
      <c r="F35" s="163"/>
    </row>
    <row r="36" spans="1:6" ht="18" customHeight="1">
      <c r="A36" s="249" t="s">
        <v>42</v>
      </c>
      <c r="B36" s="250">
        <v>0</v>
      </c>
      <c r="C36" s="250">
        <v>0</v>
      </c>
      <c r="E36" s="234"/>
      <c r="F36" s="165"/>
    </row>
    <row r="37" spans="1:5" ht="18" customHeight="1">
      <c r="A37" s="249" t="s">
        <v>43</v>
      </c>
      <c r="B37" s="250">
        <v>0</v>
      </c>
      <c r="C37" s="250">
        <v>0</v>
      </c>
      <c r="E37" s="234"/>
    </row>
    <row r="38" spans="1:6" ht="18" customHeight="1">
      <c r="A38" s="249" t="s">
        <v>44</v>
      </c>
      <c r="B38" s="250">
        <v>0</v>
      </c>
      <c r="C38" s="250">
        <v>0</v>
      </c>
      <c r="E38" s="234"/>
      <c r="F38" s="163"/>
    </row>
    <row r="39" spans="1:6" ht="18" customHeight="1">
      <c r="A39" s="249" t="s">
        <v>45</v>
      </c>
      <c r="B39" s="250">
        <v>0</v>
      </c>
      <c r="C39" s="250">
        <v>0</v>
      </c>
      <c r="E39" s="234"/>
      <c r="F39" s="163"/>
    </row>
    <row r="40" spans="1:6" ht="18" customHeight="1">
      <c r="A40" s="260" t="s">
        <v>159</v>
      </c>
      <c r="B40" s="250">
        <v>0</v>
      </c>
      <c r="C40" s="250">
        <v>0</v>
      </c>
      <c r="E40" s="234"/>
      <c r="F40" s="163"/>
    </row>
    <row r="41" spans="1:6" ht="18" customHeight="1">
      <c r="A41" s="260" t="s">
        <v>160</v>
      </c>
      <c r="B41" s="261">
        <v>0</v>
      </c>
      <c r="C41" s="261">
        <v>0</v>
      </c>
      <c r="E41" s="234"/>
      <c r="F41" s="163"/>
    </row>
    <row r="42" spans="1:6" ht="18" customHeight="1" thickBot="1">
      <c r="A42" s="256" t="s">
        <v>52</v>
      </c>
      <c r="B42" s="257">
        <f>SUM(B28:B41)</f>
        <v>0</v>
      </c>
      <c r="C42" s="257">
        <f>SUM(C28:C41)</f>
        <v>0</v>
      </c>
      <c r="E42" s="234"/>
      <c r="F42" s="165"/>
    </row>
    <row r="43" spans="1:6" ht="18" customHeight="1" thickBot="1" thickTop="1">
      <c r="A43" s="256" t="s">
        <v>53</v>
      </c>
      <c r="B43" s="257">
        <f>SUM(B25-B42)</f>
        <v>0</v>
      </c>
      <c r="C43" s="257">
        <f>SUM(C25-C42)</f>
        <v>0</v>
      </c>
      <c r="E43" s="234"/>
      <c r="F43" s="163"/>
    </row>
    <row r="44" spans="1:6" ht="18" customHeight="1" thickTop="1">
      <c r="A44" s="262" t="s">
        <v>46</v>
      </c>
      <c r="B44" s="263"/>
      <c r="C44" s="263"/>
      <c r="E44" s="234"/>
      <c r="F44" s="165"/>
    </row>
    <row r="45" spans="1:6" ht="17.25" customHeight="1">
      <c r="A45" s="233" t="s">
        <v>98</v>
      </c>
      <c r="B45" s="231"/>
      <c r="C45" s="231"/>
      <c r="D45" s="231"/>
      <c r="E45" s="232" t="s">
        <v>137</v>
      </c>
      <c r="F45" s="163"/>
    </row>
    <row r="46" spans="1:6" ht="18" customHeight="1">
      <c r="A46" s="233"/>
      <c r="B46" s="231"/>
      <c r="C46" s="231"/>
      <c r="D46" s="231"/>
      <c r="E46" s="232"/>
      <c r="F46" s="163"/>
    </row>
    <row r="47" spans="1:6" ht="18" customHeight="1">
      <c r="A47" s="239"/>
      <c r="B47" s="240" t="s">
        <v>11</v>
      </c>
      <c r="C47" s="240" t="s">
        <v>11</v>
      </c>
      <c r="D47" s="241"/>
      <c r="E47" s="242"/>
      <c r="F47" s="163"/>
    </row>
    <row r="48" spans="1:6" ht="18" customHeight="1">
      <c r="A48" s="243" t="s">
        <v>16</v>
      </c>
      <c r="B48" s="244" t="s">
        <v>17</v>
      </c>
      <c r="C48" s="244" t="s">
        <v>18</v>
      </c>
      <c r="D48" s="241"/>
      <c r="E48" s="242"/>
      <c r="F48" s="163"/>
    </row>
    <row r="49" spans="1:6" ht="18" customHeight="1">
      <c r="A49" s="258" t="s">
        <v>54</v>
      </c>
      <c r="B49" s="255"/>
      <c r="C49" s="255"/>
      <c r="E49" s="234"/>
      <c r="F49" s="163"/>
    </row>
    <row r="50" spans="1:6" ht="18" customHeight="1">
      <c r="A50" s="249" t="s">
        <v>55</v>
      </c>
      <c r="B50" s="264">
        <v>0</v>
      </c>
      <c r="C50" s="264">
        <v>0</v>
      </c>
      <c r="E50" s="234"/>
      <c r="F50" s="163"/>
    </row>
    <row r="51" spans="1:6" ht="18" customHeight="1">
      <c r="A51" s="249" t="s">
        <v>56</v>
      </c>
      <c r="B51" s="261">
        <v>0</v>
      </c>
      <c r="C51" s="261">
        <v>0</v>
      </c>
      <c r="E51" s="234"/>
      <c r="F51" s="163"/>
    </row>
    <row r="52" spans="1:6" ht="18" customHeight="1">
      <c r="A52" s="249" t="s">
        <v>57</v>
      </c>
      <c r="B52" s="261">
        <v>0</v>
      </c>
      <c r="C52" s="261">
        <v>0</v>
      </c>
      <c r="E52" s="234"/>
      <c r="F52" s="163"/>
    </row>
    <row r="53" spans="1:6" ht="18" customHeight="1">
      <c r="A53" s="249" t="s">
        <v>58</v>
      </c>
      <c r="B53" s="261">
        <v>0</v>
      </c>
      <c r="C53" s="261">
        <v>0</v>
      </c>
      <c r="E53" s="234"/>
      <c r="F53" s="166"/>
    </row>
    <row r="54" spans="1:6" ht="18" customHeight="1">
      <c r="A54" s="249" t="s">
        <v>59</v>
      </c>
      <c r="B54" s="261">
        <v>0</v>
      </c>
      <c r="C54" s="261">
        <v>0</v>
      </c>
      <c r="E54" s="234"/>
      <c r="F54" s="3"/>
    </row>
    <row r="55" spans="1:6" ht="18" customHeight="1" thickBot="1">
      <c r="A55" s="256" t="s">
        <v>60</v>
      </c>
      <c r="B55" s="257">
        <f>SUM(B50:B54)</f>
        <v>0</v>
      </c>
      <c r="C55" s="257">
        <f>SUM(C50:C54)</f>
        <v>0</v>
      </c>
      <c r="E55" s="234"/>
      <c r="F55" s="3"/>
    </row>
    <row r="56" spans="1:6" ht="18" customHeight="1" thickTop="1">
      <c r="A56" s="258" t="s">
        <v>61</v>
      </c>
      <c r="B56" s="255"/>
      <c r="C56" s="255"/>
      <c r="E56" s="234"/>
      <c r="F56" s="3"/>
    </row>
    <row r="57" spans="1:6" ht="18" customHeight="1" thickBot="1">
      <c r="A57" s="256" t="s">
        <v>62</v>
      </c>
      <c r="B57" s="257">
        <f>SUM(B43-B55)</f>
        <v>0</v>
      </c>
      <c r="C57" s="257">
        <f>SUM(C43-C55)</f>
        <v>0</v>
      </c>
      <c r="E57" s="234"/>
      <c r="F57" s="3"/>
    </row>
    <row r="58" spans="1:6" ht="18" customHeight="1" thickTop="1">
      <c r="A58" s="258" t="s">
        <v>63</v>
      </c>
      <c r="B58" s="255"/>
      <c r="C58" s="255"/>
      <c r="E58" s="234"/>
      <c r="F58" s="3"/>
    </row>
    <row r="59" spans="1:6" ht="18" customHeight="1">
      <c r="A59" s="251" t="s">
        <v>23</v>
      </c>
      <c r="B59" s="255"/>
      <c r="C59" s="255"/>
      <c r="E59" s="234"/>
      <c r="F59" s="3"/>
    </row>
    <row r="60" spans="1:6" ht="18" customHeight="1">
      <c r="A60" s="249" t="s">
        <v>64</v>
      </c>
      <c r="B60" s="261">
        <v>0</v>
      </c>
      <c r="C60" s="261">
        <v>0</v>
      </c>
      <c r="E60" s="234"/>
      <c r="F60" s="3"/>
    </row>
    <row r="61" spans="1:6" ht="18" customHeight="1">
      <c r="A61" s="249" t="s">
        <v>65</v>
      </c>
      <c r="B61" s="261">
        <v>0</v>
      </c>
      <c r="C61" s="261">
        <v>0</v>
      </c>
      <c r="E61" s="234"/>
      <c r="F61" s="3"/>
    </row>
    <row r="62" spans="1:6" ht="18" customHeight="1">
      <c r="A62" s="260" t="s">
        <v>161</v>
      </c>
      <c r="B62" s="261">
        <v>0</v>
      </c>
      <c r="C62" s="261">
        <v>0</v>
      </c>
      <c r="E62" s="234"/>
      <c r="F62" s="3"/>
    </row>
    <row r="63" spans="1:6" ht="18" customHeight="1">
      <c r="A63" s="251" t="s">
        <v>66</v>
      </c>
      <c r="B63" s="255"/>
      <c r="C63" s="255"/>
      <c r="E63" s="234"/>
      <c r="F63" s="3"/>
    </row>
    <row r="64" spans="1:6" ht="18" customHeight="1">
      <c r="A64" s="249" t="s">
        <v>67</v>
      </c>
      <c r="B64" s="261">
        <v>0</v>
      </c>
      <c r="C64" s="261">
        <v>0</v>
      </c>
      <c r="E64" s="234"/>
      <c r="F64" s="3"/>
    </row>
    <row r="65" spans="1:6" ht="18" customHeight="1">
      <c r="A65" s="249" t="s">
        <v>68</v>
      </c>
      <c r="B65" s="261">
        <v>0</v>
      </c>
      <c r="C65" s="261">
        <v>0</v>
      </c>
      <c r="E65" s="234"/>
      <c r="F65" s="3"/>
    </row>
    <row r="66" spans="1:6" ht="18" customHeight="1" thickBot="1">
      <c r="A66" s="265" t="s">
        <v>104</v>
      </c>
      <c r="B66" s="261">
        <v>0</v>
      </c>
      <c r="C66" s="261">
        <v>0</v>
      </c>
      <c r="E66" s="234"/>
      <c r="F66" s="3"/>
    </row>
    <row r="67" spans="1:6" ht="18" customHeight="1" thickBot="1" thickTop="1">
      <c r="A67" s="266" t="s">
        <v>69</v>
      </c>
      <c r="B67" s="267">
        <f>SUM(B57)-(B60+B61+B62)+(B64+B65+B66)</f>
        <v>0</v>
      </c>
      <c r="C67" s="267">
        <f>SUM(C57)-(C60+C61+C62)+(C64+C65+C66)</f>
        <v>0</v>
      </c>
      <c r="E67" s="234"/>
      <c r="F67" s="3"/>
    </row>
    <row r="68" spans="1:6" ht="18" customHeight="1" thickTop="1">
      <c r="A68" s="268"/>
      <c r="E68" s="234"/>
      <c r="F68" s="3"/>
    </row>
    <row r="69" spans="1:6" ht="18" customHeight="1">
      <c r="A69" s="269" t="s">
        <v>83</v>
      </c>
      <c r="B69" s="270"/>
      <c r="C69" s="240" t="s">
        <v>105</v>
      </c>
      <c r="D69" s="241"/>
      <c r="E69" s="242"/>
      <c r="F69" s="118"/>
    </row>
    <row r="70" spans="1:6" ht="18" customHeight="1">
      <c r="A70" s="271"/>
      <c r="B70" s="231"/>
      <c r="C70" s="272">
        <v>0</v>
      </c>
      <c r="E70" s="234"/>
      <c r="F70" s="3"/>
    </row>
    <row r="71" spans="1:6" ht="18" customHeight="1">
      <c r="A71" s="271"/>
      <c r="B71" s="231"/>
      <c r="C71" s="273">
        <v>0</v>
      </c>
      <c r="E71" s="234"/>
      <c r="F71" s="3"/>
    </row>
    <row r="72" spans="1:6" ht="18" customHeight="1">
      <c r="A72" s="271"/>
      <c r="B72" s="231"/>
      <c r="C72" s="273">
        <v>0</v>
      </c>
      <c r="E72" s="234"/>
      <c r="F72" s="3"/>
    </row>
    <row r="73" spans="1:6" ht="18" customHeight="1">
      <c r="A73" s="271"/>
      <c r="B73" s="231"/>
      <c r="C73" s="273">
        <v>0</v>
      </c>
      <c r="E73" s="234"/>
      <c r="F73" s="3"/>
    </row>
    <row r="74" spans="1:6" ht="18" customHeight="1">
      <c r="A74" s="274" t="s">
        <v>106</v>
      </c>
      <c r="B74" s="275"/>
      <c r="C74" s="254">
        <f>SUM(C70:C73)</f>
        <v>0</v>
      </c>
      <c r="E74" s="234"/>
      <c r="F74" s="3"/>
    </row>
    <row r="75" spans="1:6" ht="14.25" customHeight="1">
      <c r="A75" s="247"/>
      <c r="E75" s="234"/>
      <c r="F75" s="3"/>
    </row>
    <row r="76" spans="1:6" ht="15">
      <c r="A76" s="231" t="s">
        <v>91</v>
      </c>
      <c r="B76" s="276" t="s">
        <v>92</v>
      </c>
      <c r="C76" s="277" t="s">
        <v>93</v>
      </c>
      <c r="D76" s="275"/>
      <c r="E76" s="278"/>
      <c r="F76" s="160"/>
    </row>
    <row r="77" spans="3:6" ht="15">
      <c r="C77" s="279"/>
      <c r="E77" s="234"/>
      <c r="F77" s="161"/>
    </row>
    <row r="78" spans="1:6" ht="15">
      <c r="A78" s="231"/>
      <c r="B78" s="276" t="s">
        <v>94</v>
      </c>
      <c r="C78" s="280"/>
      <c r="D78" s="107"/>
      <c r="E78" s="281"/>
      <c r="F78" s="162"/>
    </row>
    <row r="79" spans="3:5" ht="15">
      <c r="C79" s="279"/>
      <c r="E79" s="234"/>
    </row>
    <row r="80" spans="1:6" ht="15">
      <c r="A80" s="231"/>
      <c r="B80" s="276" t="s">
        <v>107</v>
      </c>
      <c r="C80" s="280"/>
      <c r="D80" s="107"/>
      <c r="E80" s="234"/>
      <c r="F80" s="3"/>
    </row>
    <row r="81" spans="3:5" ht="15">
      <c r="C81" s="279"/>
      <c r="E81" s="234"/>
    </row>
    <row r="82" spans="1:6" ht="15">
      <c r="A82" s="282"/>
      <c r="B82" s="276" t="s">
        <v>108</v>
      </c>
      <c r="C82" s="283"/>
      <c r="E82" s="234"/>
      <c r="F82" s="3"/>
    </row>
    <row r="83" spans="3:5" ht="15">
      <c r="C83" s="279"/>
      <c r="E83" s="234"/>
    </row>
    <row r="84" spans="1:6" ht="15">
      <c r="A84" s="284"/>
      <c r="B84" s="276" t="s">
        <v>96</v>
      </c>
      <c r="C84" s="280"/>
      <c r="E84" s="234"/>
      <c r="F84" s="3"/>
    </row>
    <row r="85" spans="1:6" ht="15">
      <c r="A85" s="231"/>
      <c r="B85" s="276" t="s">
        <v>97</v>
      </c>
      <c r="C85" s="280"/>
      <c r="E85" s="234"/>
      <c r="F85" s="3"/>
    </row>
    <row r="86" spans="1:5" ht="15" hidden="1">
      <c r="A86" s="276" t="s">
        <v>93</v>
      </c>
      <c r="B86" s="276" t="s">
        <v>162</v>
      </c>
      <c r="C86" s="285" t="s">
        <v>163</v>
      </c>
      <c r="E86" s="234"/>
    </row>
    <row r="87" spans="1:4" s="169" customFormat="1" ht="15.75" hidden="1">
      <c r="A87" s="167" t="s">
        <v>98</v>
      </c>
      <c r="B87" s="115" t="s">
        <v>97</v>
      </c>
      <c r="C87" s="127"/>
      <c r="D87" s="167" t="s">
        <v>70</v>
      </c>
    </row>
    <row r="88" spans="2:3" s="169" customFormat="1" ht="15" hidden="1">
      <c r="B88" s="115" t="s">
        <v>97</v>
      </c>
      <c r="C88" s="127"/>
    </row>
    <row r="89" spans="2:3" s="169" customFormat="1" ht="15" hidden="1">
      <c r="B89" s="115" t="s">
        <v>97</v>
      </c>
      <c r="C89" s="127"/>
    </row>
    <row r="90" spans="1:6" s="169" customFormat="1" ht="15" hidden="1">
      <c r="A90" s="170" t="s">
        <v>109</v>
      </c>
      <c r="B90" s="115" t="s">
        <v>97</v>
      </c>
      <c r="C90" s="127"/>
      <c r="D90" s="168"/>
      <c r="E90" s="168"/>
      <c r="F90" s="168"/>
    </row>
    <row r="91" spans="1:6" s="169" customFormat="1" ht="15" hidden="1">
      <c r="A91" s="170"/>
      <c r="B91" s="115" t="s">
        <v>97</v>
      </c>
      <c r="C91" s="127"/>
      <c r="D91" s="168"/>
      <c r="E91" s="168"/>
      <c r="F91" s="168"/>
    </row>
    <row r="92" spans="1:6" s="169" customFormat="1" ht="15" hidden="1">
      <c r="A92" s="171" t="s">
        <v>110</v>
      </c>
      <c r="B92" s="115" t="s">
        <v>97</v>
      </c>
      <c r="C92" s="127"/>
      <c r="D92" s="172"/>
      <c r="E92" s="173"/>
      <c r="F92" s="173"/>
    </row>
    <row r="93" spans="1:6" s="169" customFormat="1" ht="15" hidden="1">
      <c r="A93" s="174"/>
      <c r="B93" s="115" t="s">
        <v>97</v>
      </c>
      <c r="C93" s="127"/>
      <c r="D93" s="175"/>
      <c r="E93" s="176"/>
      <c r="F93" s="176"/>
    </row>
    <row r="94" spans="1:6" s="169" customFormat="1" ht="15" hidden="1">
      <c r="A94" s="174"/>
      <c r="B94" s="115" t="s">
        <v>97</v>
      </c>
      <c r="C94" s="127"/>
      <c r="D94" s="175"/>
      <c r="E94" s="176"/>
      <c r="F94" s="176"/>
    </row>
    <row r="95" spans="1:6" s="169" customFormat="1" ht="15" hidden="1">
      <c r="A95" s="174"/>
      <c r="B95" s="115" t="s">
        <v>97</v>
      </c>
      <c r="C95" s="127"/>
      <c r="D95" s="175"/>
      <c r="E95" s="176"/>
      <c r="F95" s="176"/>
    </row>
    <row r="96" spans="1:6" s="169" customFormat="1" ht="15" hidden="1">
      <c r="A96" s="174"/>
      <c r="B96" s="115" t="s">
        <v>97</v>
      </c>
      <c r="C96" s="127"/>
      <c r="D96" s="175"/>
      <c r="E96" s="176"/>
      <c r="F96" s="176"/>
    </row>
    <row r="97" spans="1:6" s="169" customFormat="1" ht="15" hidden="1">
      <c r="A97" s="174"/>
      <c r="B97" s="115" t="s">
        <v>97</v>
      </c>
      <c r="C97" s="127"/>
      <c r="D97" s="175"/>
      <c r="E97" s="176"/>
      <c r="F97" s="176"/>
    </row>
    <row r="98" spans="1:6" s="169" customFormat="1" ht="15" hidden="1">
      <c r="A98" s="174"/>
      <c r="B98" s="115" t="s">
        <v>97</v>
      </c>
      <c r="C98" s="127"/>
      <c r="D98" s="175"/>
      <c r="E98" s="176"/>
      <c r="F98" s="176"/>
    </row>
    <row r="99" spans="1:6" s="169" customFormat="1" ht="15" hidden="1">
      <c r="A99" s="177"/>
      <c r="B99" s="115" t="s">
        <v>97</v>
      </c>
      <c r="C99" s="127"/>
      <c r="D99" s="178"/>
      <c r="E99" s="173"/>
      <c r="F99" s="173"/>
    </row>
    <row r="100" spans="1:6" s="169" customFormat="1" ht="15" hidden="1">
      <c r="A100" s="174" t="s">
        <v>111</v>
      </c>
      <c r="B100" s="115" t="s">
        <v>97</v>
      </c>
      <c r="C100" s="127"/>
      <c r="D100" s="172"/>
      <c r="E100" s="173"/>
      <c r="F100" s="173"/>
    </row>
    <row r="101" spans="1:6" s="169" customFormat="1" ht="15" hidden="1">
      <c r="A101" s="174"/>
      <c r="B101" s="115" t="s">
        <v>97</v>
      </c>
      <c r="C101" s="127"/>
      <c r="D101" s="179"/>
      <c r="E101" s="180"/>
      <c r="F101" s="180"/>
    </row>
    <row r="102" spans="1:6" s="169" customFormat="1" ht="15" hidden="1">
      <c r="A102" s="174"/>
      <c r="B102" s="115" t="s">
        <v>97</v>
      </c>
      <c r="C102" s="127"/>
      <c r="D102" s="179"/>
      <c r="E102" s="180"/>
      <c r="F102" s="180"/>
    </row>
    <row r="103" spans="1:6" s="169" customFormat="1" ht="15" hidden="1">
      <c r="A103" s="174"/>
      <c r="B103" s="115" t="s">
        <v>97</v>
      </c>
      <c r="C103" s="127"/>
      <c r="D103" s="179"/>
      <c r="E103" s="180"/>
      <c r="F103" s="180"/>
    </row>
    <row r="104" spans="1:6" s="169" customFormat="1" ht="15" hidden="1">
      <c r="A104" s="174"/>
      <c r="B104" s="115" t="s">
        <v>97</v>
      </c>
      <c r="C104" s="127"/>
      <c r="D104" s="179"/>
      <c r="E104" s="180"/>
      <c r="F104" s="180"/>
    </row>
    <row r="105" spans="1:6" s="169" customFormat="1" ht="15" hidden="1">
      <c r="A105" s="174"/>
      <c r="B105" s="115" t="s">
        <v>97</v>
      </c>
      <c r="C105" s="127"/>
      <c r="D105" s="179"/>
      <c r="E105" s="180"/>
      <c r="F105" s="180"/>
    </row>
    <row r="106" spans="1:6" s="169" customFormat="1" ht="15" hidden="1">
      <c r="A106" s="174"/>
      <c r="B106" s="115" t="s">
        <v>97</v>
      </c>
      <c r="C106" s="127"/>
      <c r="D106" s="179"/>
      <c r="E106" s="180"/>
      <c r="F106" s="180"/>
    </row>
    <row r="107" spans="1:6" s="169" customFormat="1" ht="15" hidden="1">
      <c r="A107" s="177"/>
      <c r="B107" s="115" t="s">
        <v>97</v>
      </c>
      <c r="C107" s="127"/>
      <c r="D107" s="178"/>
      <c r="E107" s="173"/>
      <c r="F107" s="173"/>
    </row>
    <row r="108" spans="1:6" s="169" customFormat="1" ht="15" hidden="1">
      <c r="A108" s="174" t="s">
        <v>123</v>
      </c>
      <c r="B108" s="115" t="s">
        <v>97</v>
      </c>
      <c r="C108" s="127"/>
      <c r="D108" s="172"/>
      <c r="E108" s="173"/>
      <c r="F108" s="173"/>
    </row>
    <row r="109" spans="1:6" s="169" customFormat="1" ht="15" hidden="1">
      <c r="A109" s="174"/>
      <c r="B109" s="115" t="s">
        <v>97</v>
      </c>
      <c r="C109" s="127"/>
      <c r="D109" s="179"/>
      <c r="E109" s="180"/>
      <c r="F109" s="180"/>
    </row>
    <row r="110" spans="1:6" s="169" customFormat="1" ht="15" hidden="1">
      <c r="A110" s="174"/>
      <c r="B110" s="115" t="s">
        <v>97</v>
      </c>
      <c r="C110" s="127"/>
      <c r="D110" s="179"/>
      <c r="E110" s="180"/>
      <c r="F110" s="180"/>
    </row>
    <row r="111" spans="1:6" s="169" customFormat="1" ht="15" hidden="1">
      <c r="A111" s="181"/>
      <c r="B111" s="115" t="s">
        <v>97</v>
      </c>
      <c r="C111" s="127"/>
      <c r="D111" s="179"/>
      <c r="E111" s="180"/>
      <c r="F111" s="180"/>
    </row>
    <row r="112" spans="1:6" s="169" customFormat="1" ht="15" hidden="1">
      <c r="A112" s="181"/>
      <c r="B112" s="115" t="s">
        <v>97</v>
      </c>
      <c r="C112" s="127"/>
      <c r="D112" s="179"/>
      <c r="E112" s="180"/>
      <c r="F112" s="180"/>
    </row>
    <row r="113" spans="1:6" s="169" customFormat="1" ht="15" hidden="1">
      <c r="A113" s="181"/>
      <c r="B113" s="115" t="s">
        <v>97</v>
      </c>
      <c r="C113" s="127"/>
      <c r="D113" s="179"/>
      <c r="E113" s="180"/>
      <c r="F113" s="180"/>
    </row>
    <row r="114" spans="1:6" s="169" customFormat="1" ht="15" hidden="1">
      <c r="A114" s="181"/>
      <c r="B114" s="115" t="s">
        <v>97</v>
      </c>
      <c r="C114" s="127"/>
      <c r="D114" s="179"/>
      <c r="E114" s="180"/>
      <c r="F114" s="180"/>
    </row>
    <row r="115" spans="2:3" s="169" customFormat="1" ht="15" hidden="1">
      <c r="B115" s="115" t="s">
        <v>97</v>
      </c>
      <c r="C115" s="127"/>
    </row>
    <row r="116" spans="2:3" s="169" customFormat="1" ht="15" hidden="1">
      <c r="B116" s="115" t="s">
        <v>97</v>
      </c>
      <c r="C116" s="127"/>
    </row>
    <row r="117" spans="1:6" s="169" customFormat="1" ht="15" hidden="1">
      <c r="A117" s="168"/>
      <c r="B117" s="115" t="s">
        <v>97</v>
      </c>
      <c r="C117" s="127"/>
      <c r="D117" s="168"/>
      <c r="E117" s="168"/>
      <c r="F117" s="168"/>
    </row>
    <row r="118" spans="2:3" s="169" customFormat="1" ht="15" hidden="1">
      <c r="B118" s="115" t="s">
        <v>97</v>
      </c>
      <c r="C118" s="127"/>
    </row>
    <row r="119" spans="1:6" s="169" customFormat="1" ht="15" hidden="1">
      <c r="A119" s="168" t="s">
        <v>113</v>
      </c>
      <c r="B119" s="115" t="s">
        <v>97</v>
      </c>
      <c r="C119" s="127"/>
      <c r="D119" s="182"/>
      <c r="E119" s="183"/>
      <c r="F119" s="183"/>
    </row>
    <row r="120" spans="2:6" s="169" customFormat="1" ht="15" hidden="1">
      <c r="B120" s="115" t="s">
        <v>97</v>
      </c>
      <c r="C120" s="127"/>
      <c r="E120" s="184"/>
      <c r="F120" s="184"/>
    </row>
    <row r="121" spans="1:6" s="169" customFormat="1" ht="15" hidden="1">
      <c r="A121" s="168"/>
      <c r="B121" s="115" t="s">
        <v>97</v>
      </c>
      <c r="C121" s="127"/>
      <c r="D121" s="182"/>
      <c r="E121" s="183"/>
      <c r="F121" s="183"/>
    </row>
    <row r="122" spans="2:6" s="169" customFormat="1" ht="15" hidden="1">
      <c r="B122" s="115" t="s">
        <v>97</v>
      </c>
      <c r="C122" s="127"/>
      <c r="E122" s="184"/>
      <c r="F122" s="184"/>
    </row>
    <row r="123" spans="1:6" s="169" customFormat="1" ht="15" hidden="1">
      <c r="A123" s="168"/>
      <c r="B123" s="115" t="s">
        <v>97</v>
      </c>
      <c r="C123" s="127"/>
      <c r="D123" s="182"/>
      <c r="E123" s="183"/>
      <c r="F123" s="183"/>
    </row>
    <row r="124" spans="2:6" s="169" customFormat="1" ht="15" hidden="1">
      <c r="B124" s="115" t="s">
        <v>97</v>
      </c>
      <c r="C124" s="127"/>
      <c r="E124" s="184"/>
      <c r="F124" s="184"/>
    </row>
    <row r="125" spans="1:6" s="169" customFormat="1" ht="15" hidden="1">
      <c r="A125" s="185"/>
      <c r="B125" s="115" t="s">
        <v>97</v>
      </c>
      <c r="C125" s="127"/>
      <c r="D125" s="168"/>
      <c r="E125" s="183"/>
      <c r="F125" s="183"/>
    </row>
    <row r="126" spans="1:6" s="169" customFormat="1" ht="15" hidden="1">
      <c r="A126" s="185"/>
      <c r="B126" s="115" t="s">
        <v>97</v>
      </c>
      <c r="C126" s="127"/>
      <c r="D126" s="168"/>
      <c r="E126" s="168"/>
      <c r="F126" s="168"/>
    </row>
    <row r="127" spans="1:6" s="169" customFormat="1" ht="15" hidden="1">
      <c r="A127" s="168" t="e">
        <f>#REF!</f>
        <v>#REF!</v>
      </c>
      <c r="B127" s="115" t="s">
        <v>97</v>
      </c>
      <c r="C127" s="127"/>
      <c r="D127" s="168"/>
      <c r="E127" s="168"/>
      <c r="F127" s="168"/>
    </row>
    <row r="128" spans="1:3" ht="15">
      <c r="A128" s="224" t="s">
        <v>155</v>
      </c>
      <c r="B128" s="115" t="s">
        <v>154</v>
      </c>
      <c r="C128" s="127"/>
    </row>
  </sheetData>
  <sheetProtection selectLockedCells="1"/>
  <hyperlinks>
    <hyperlink ref="C86" r:id="rId1" display="mireles@calexgroup.com"/>
  </hyperlinks>
  <printOptions horizontalCentered="1"/>
  <pageMargins left="0.5" right="0.5" top="0.5" bottom="0" header="0.5" footer="0.5"/>
  <pageSetup fitToHeight="0" horizontalDpi="600" verticalDpi="600" orientation="portrait" scale="98" r:id="rId2"/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E121"/>
  <sheetViews>
    <sheetView defaultGridColor="0" zoomScale="75" zoomScaleNormal="75" zoomScalePageLayoutView="0" colorId="22" workbookViewId="0" topLeftCell="A1">
      <selection activeCell="A4" sqref="A4"/>
    </sheetView>
  </sheetViews>
  <sheetFormatPr defaultColWidth="9.77734375" defaultRowHeight="15"/>
  <cols>
    <col min="1" max="1" width="27.77734375" style="0" customWidth="1"/>
    <col min="2" max="5" width="14.77734375" style="0" customWidth="1"/>
  </cols>
  <sheetData>
    <row r="1" spans="1:5" ht="23.25">
      <c r="A1" s="1" t="s">
        <v>0</v>
      </c>
      <c r="B1" s="3"/>
      <c r="C1" s="3"/>
      <c r="D1" s="3"/>
      <c r="E1" s="4" t="s">
        <v>3</v>
      </c>
    </row>
    <row r="2" spans="1:5" ht="15.75">
      <c r="A2" s="4" t="s">
        <v>114</v>
      </c>
      <c r="B2" s="3"/>
      <c r="C2" s="3"/>
      <c r="D2" s="3"/>
      <c r="E2" s="3"/>
    </row>
    <row r="3" spans="1:5" ht="18" customHeight="1">
      <c r="A3" s="4"/>
      <c r="B3" s="3"/>
      <c r="C3" s="3"/>
      <c r="D3" s="3"/>
      <c r="E3" s="3"/>
    </row>
    <row r="4" spans="1:5" ht="18" customHeight="1">
      <c r="A4" s="186" t="s">
        <v>99</v>
      </c>
      <c r="B4" s="189" t="str">
        <f>Projections!B4</f>
        <v>   First Housing</v>
      </c>
      <c r="C4" s="187"/>
      <c r="D4" s="187"/>
      <c r="E4" s="187"/>
    </row>
    <row r="5" spans="1:5" ht="18" customHeight="1">
      <c r="A5" s="186"/>
      <c r="B5" s="189"/>
      <c r="C5" s="187"/>
      <c r="D5" s="187"/>
      <c r="E5" s="187"/>
    </row>
    <row r="6" spans="1:5" ht="18" customHeight="1">
      <c r="A6" s="186" t="s">
        <v>101</v>
      </c>
      <c r="B6" s="218">
        <f>Projections!B6</f>
        <v>39083</v>
      </c>
      <c r="C6" s="189" t="s">
        <v>7</v>
      </c>
      <c r="D6" s="218">
        <f>Projections!D6</f>
        <v>39447</v>
      </c>
      <c r="E6" s="187"/>
    </row>
    <row r="7" spans="1:5" ht="18" customHeight="1">
      <c r="A7" s="186"/>
      <c r="B7" s="189"/>
      <c r="C7" s="187"/>
      <c r="D7" s="187"/>
      <c r="E7" s="187"/>
    </row>
    <row r="8" spans="1:5" ht="18" customHeight="1">
      <c r="A8" s="186" t="s">
        <v>102</v>
      </c>
      <c r="B8" s="188">
        <f>Projections!B8</f>
        <v>0</v>
      </c>
      <c r="C8" s="188"/>
      <c r="D8" s="188"/>
      <c r="E8" s="187"/>
    </row>
    <row r="9" spans="1:5" ht="18" customHeight="1">
      <c r="A9" s="186"/>
      <c r="B9" s="189"/>
      <c r="C9" s="187"/>
      <c r="D9" s="187"/>
      <c r="E9" s="187"/>
    </row>
    <row r="10" spans="1:5" ht="18" customHeight="1">
      <c r="A10" s="186" t="s">
        <v>103</v>
      </c>
      <c r="B10" s="189">
        <f>Projections!B10</f>
        <v>0</v>
      </c>
      <c r="C10" s="188"/>
      <c r="D10" s="188"/>
      <c r="E10" s="187"/>
    </row>
    <row r="11" spans="1:5" ht="18" customHeight="1">
      <c r="A11" s="186" t="s">
        <v>153</v>
      </c>
      <c r="B11" s="189">
        <f>Projections!B11</f>
        <v>0</v>
      </c>
      <c r="C11" s="187"/>
      <c r="D11" s="187"/>
      <c r="E11" s="187"/>
    </row>
    <row r="12" spans="1:5" ht="18" customHeight="1">
      <c r="A12" s="190"/>
      <c r="B12" s="191" t="s">
        <v>11</v>
      </c>
      <c r="C12" s="191" t="s">
        <v>12</v>
      </c>
      <c r="D12" s="191" t="s">
        <v>13</v>
      </c>
      <c r="E12" s="192"/>
    </row>
    <row r="13" spans="1:5" ht="18" customHeight="1">
      <c r="A13" s="193" t="s">
        <v>16</v>
      </c>
      <c r="B13" s="194" t="s">
        <v>115</v>
      </c>
      <c r="C13" s="194" t="s">
        <v>116</v>
      </c>
      <c r="D13" s="194" t="s">
        <v>117</v>
      </c>
      <c r="E13" s="192"/>
    </row>
    <row r="14" spans="1:5" ht="18" customHeight="1">
      <c r="A14" s="195" t="s">
        <v>21</v>
      </c>
      <c r="B14" s="219"/>
      <c r="C14" s="219"/>
      <c r="D14" s="219"/>
      <c r="E14" s="196"/>
    </row>
    <row r="15" spans="1:5" ht="18" customHeight="1">
      <c r="A15" s="197" t="s">
        <v>22</v>
      </c>
      <c r="B15" s="201">
        <f>Projections!B15</f>
        <v>0</v>
      </c>
      <c r="C15" s="122">
        <v>0</v>
      </c>
      <c r="D15" s="201">
        <f>SUM(B15-C15)</f>
        <v>0</v>
      </c>
      <c r="E15" s="187"/>
    </row>
    <row r="16" spans="1:5" ht="18" customHeight="1">
      <c r="A16" s="198" t="s">
        <v>23</v>
      </c>
      <c r="B16" s="202"/>
      <c r="C16" s="202"/>
      <c r="D16" s="202"/>
      <c r="E16" s="187"/>
    </row>
    <row r="17" spans="1:5" ht="18" customHeight="1">
      <c r="A17" s="197" t="s">
        <v>24</v>
      </c>
      <c r="B17" s="201">
        <f>Projections!B17</f>
        <v>0</v>
      </c>
      <c r="C17" s="122">
        <v>0</v>
      </c>
      <c r="D17" s="201">
        <f>SUM(B17-C17)</f>
        <v>0</v>
      </c>
      <c r="E17" s="187"/>
    </row>
    <row r="18" spans="1:5" ht="18" customHeight="1">
      <c r="A18" s="197" t="s">
        <v>25</v>
      </c>
      <c r="B18" s="201">
        <f>Projections!B18</f>
        <v>0</v>
      </c>
      <c r="C18" s="124">
        <v>0</v>
      </c>
      <c r="D18" s="220">
        <f>SUM(B18-C18)</f>
        <v>0</v>
      </c>
      <c r="E18" s="187"/>
    </row>
    <row r="19" spans="1:5" ht="18" customHeight="1">
      <c r="A19" s="197" t="s">
        <v>26</v>
      </c>
      <c r="B19" s="201">
        <f>Projections!B19</f>
        <v>0</v>
      </c>
      <c r="C19" s="201">
        <f>SUM(C15:C18)</f>
        <v>0</v>
      </c>
      <c r="D19" s="220">
        <f>SUM(B19-C19)</f>
        <v>0</v>
      </c>
      <c r="E19" s="187"/>
    </row>
    <row r="20" spans="1:5" ht="18" customHeight="1">
      <c r="A20" s="198" t="s">
        <v>27</v>
      </c>
      <c r="B20" s="202"/>
      <c r="C20" s="202"/>
      <c r="D20" s="202"/>
      <c r="E20" s="187"/>
    </row>
    <row r="21" spans="1:5" ht="18" customHeight="1">
      <c r="A21" s="197" t="s">
        <v>28</v>
      </c>
      <c r="B21" s="201">
        <f>Projections!B21</f>
        <v>0</v>
      </c>
      <c r="C21" s="122">
        <v>0</v>
      </c>
      <c r="D21" s="201">
        <f>SUM(B21-C21)</f>
        <v>0</v>
      </c>
      <c r="E21" s="187"/>
    </row>
    <row r="22" spans="1:5" ht="18" customHeight="1">
      <c r="A22" s="197" t="s">
        <v>29</v>
      </c>
      <c r="B22" s="201">
        <f>Projections!B22</f>
        <v>0</v>
      </c>
      <c r="C22" s="122">
        <v>0</v>
      </c>
      <c r="D22" s="220">
        <f>SUM(B22-C22)</f>
        <v>0</v>
      </c>
      <c r="E22" s="187"/>
    </row>
    <row r="23" spans="1:5" ht="18" customHeight="1">
      <c r="A23" s="197" t="s">
        <v>30</v>
      </c>
      <c r="B23" s="201">
        <f>Projections!B23</f>
        <v>0</v>
      </c>
      <c r="C23" s="122">
        <v>0</v>
      </c>
      <c r="D23" s="220">
        <f>SUM(B23-C23)</f>
        <v>0</v>
      </c>
      <c r="E23" s="187"/>
    </row>
    <row r="24" spans="1:5" ht="18" customHeight="1">
      <c r="A24" s="198"/>
      <c r="B24" s="202"/>
      <c r="C24" s="202"/>
      <c r="D24" s="202"/>
      <c r="E24" s="187"/>
    </row>
    <row r="25" spans="1:5" ht="18" customHeight="1" thickBot="1">
      <c r="A25" s="203" t="s">
        <v>31</v>
      </c>
      <c r="B25" s="204">
        <f>Projections!B25</f>
        <v>0</v>
      </c>
      <c r="C25" s="204">
        <f>SUM(C19+C21+C22+C23)</f>
        <v>0</v>
      </c>
      <c r="D25" s="204">
        <f>SUM(B25-C25)</f>
        <v>0</v>
      </c>
      <c r="E25" s="187"/>
    </row>
    <row r="26" spans="1:5" ht="18" customHeight="1" thickTop="1">
      <c r="A26" s="195" t="s">
        <v>32</v>
      </c>
      <c r="B26" s="202"/>
      <c r="C26" s="202"/>
      <c r="D26" s="202"/>
      <c r="E26" s="187"/>
    </row>
    <row r="27" spans="1:5" ht="18" customHeight="1">
      <c r="A27" s="205" t="s">
        <v>33</v>
      </c>
      <c r="B27" s="202"/>
      <c r="C27" s="202"/>
      <c r="D27" s="202"/>
      <c r="E27" s="187"/>
    </row>
    <row r="28" spans="1:5" ht="18" customHeight="1">
      <c r="A28" s="197" t="s">
        <v>34</v>
      </c>
      <c r="B28" s="201">
        <f>Projections!B28</f>
        <v>0</v>
      </c>
      <c r="C28" s="122">
        <v>0</v>
      </c>
      <c r="D28" s="201">
        <f>SUM(B28-C28)</f>
        <v>0</v>
      </c>
      <c r="E28" s="187"/>
    </row>
    <row r="29" spans="1:5" ht="18" customHeight="1">
      <c r="A29" s="197" t="s">
        <v>35</v>
      </c>
      <c r="B29" s="201">
        <f>Projections!B29</f>
        <v>0</v>
      </c>
      <c r="C29" s="122">
        <v>0</v>
      </c>
      <c r="D29" s="220">
        <f>SUM(B29-C29)</f>
        <v>0</v>
      </c>
      <c r="E29" s="187"/>
    </row>
    <row r="30" spans="1:5" ht="18" customHeight="1">
      <c r="A30" s="205" t="s">
        <v>36</v>
      </c>
      <c r="B30" s="202"/>
      <c r="C30" s="199"/>
      <c r="D30" s="202"/>
      <c r="E30" s="187"/>
    </row>
    <row r="31" spans="1:5" ht="18" customHeight="1">
      <c r="A31" s="197" t="s">
        <v>37</v>
      </c>
      <c r="B31" s="201">
        <f>Projections!B31</f>
        <v>0</v>
      </c>
      <c r="C31" s="122">
        <v>0</v>
      </c>
      <c r="D31" s="201">
        <f aca="true" t="shared" si="0" ref="D31:D43">SUM(B31-C31)</f>
        <v>0</v>
      </c>
      <c r="E31" s="187"/>
    </row>
    <row r="32" spans="1:5" ht="18" customHeight="1">
      <c r="A32" s="197" t="s">
        <v>38</v>
      </c>
      <c r="B32" s="201">
        <f>Projections!B32</f>
        <v>0</v>
      </c>
      <c r="C32" s="122">
        <v>0</v>
      </c>
      <c r="D32" s="220">
        <f t="shared" si="0"/>
        <v>0</v>
      </c>
      <c r="E32" s="187"/>
    </row>
    <row r="33" spans="1:5" ht="18" customHeight="1">
      <c r="A33" s="197" t="s">
        <v>39</v>
      </c>
      <c r="B33" s="201">
        <f>Projections!B33</f>
        <v>0</v>
      </c>
      <c r="C33" s="122">
        <v>0</v>
      </c>
      <c r="D33" s="220">
        <f t="shared" si="0"/>
        <v>0</v>
      </c>
      <c r="E33" s="187"/>
    </row>
    <row r="34" spans="1:5" ht="18" customHeight="1">
      <c r="A34" s="197" t="s">
        <v>40</v>
      </c>
      <c r="B34" s="201">
        <f>Projections!B34</f>
        <v>0</v>
      </c>
      <c r="C34" s="122">
        <v>0</v>
      </c>
      <c r="D34" s="220">
        <f t="shared" si="0"/>
        <v>0</v>
      </c>
      <c r="E34" s="187"/>
    </row>
    <row r="35" spans="1:5" ht="18" customHeight="1">
      <c r="A35" s="197" t="s">
        <v>41</v>
      </c>
      <c r="B35" s="201">
        <f>Projections!B35</f>
        <v>0</v>
      </c>
      <c r="C35" s="122">
        <v>0</v>
      </c>
      <c r="D35" s="220">
        <f t="shared" si="0"/>
        <v>0</v>
      </c>
      <c r="E35" s="187"/>
    </row>
    <row r="36" spans="1:5" ht="18" customHeight="1">
      <c r="A36" s="197" t="s">
        <v>42</v>
      </c>
      <c r="B36" s="201">
        <f>Projections!B36</f>
        <v>0</v>
      </c>
      <c r="C36" s="122">
        <v>0</v>
      </c>
      <c r="D36" s="220">
        <f t="shared" si="0"/>
        <v>0</v>
      </c>
      <c r="E36" s="187"/>
    </row>
    <row r="37" spans="1:5" ht="18" customHeight="1">
      <c r="A37" s="197" t="s">
        <v>43</v>
      </c>
      <c r="B37" s="201">
        <f>Projections!B37</f>
        <v>0</v>
      </c>
      <c r="C37" s="122">
        <v>0</v>
      </c>
      <c r="D37" s="220">
        <f t="shared" si="0"/>
        <v>0</v>
      </c>
      <c r="E37" s="187"/>
    </row>
    <row r="38" spans="1:5" ht="18" customHeight="1">
      <c r="A38" s="197" t="s">
        <v>44</v>
      </c>
      <c r="B38" s="201">
        <f>Projections!B38</f>
        <v>0</v>
      </c>
      <c r="C38" s="122">
        <v>0</v>
      </c>
      <c r="D38" s="220">
        <f t="shared" si="0"/>
        <v>0</v>
      </c>
      <c r="E38" s="187"/>
    </row>
    <row r="39" spans="1:5" ht="18" customHeight="1">
      <c r="A39" s="197" t="s">
        <v>45</v>
      </c>
      <c r="B39" s="201">
        <f>Projections!B39</f>
        <v>0</v>
      </c>
      <c r="C39" s="122">
        <v>0</v>
      </c>
      <c r="D39" s="220">
        <f t="shared" si="0"/>
        <v>0</v>
      </c>
      <c r="E39" s="187"/>
    </row>
    <row r="40" spans="1:5" ht="18" customHeight="1">
      <c r="A40" s="197" t="str">
        <f>Projections!A40</f>
        <v>Other:  Partnership Expenses</v>
      </c>
      <c r="B40" s="201">
        <f>Projections!B40</f>
        <v>0</v>
      </c>
      <c r="C40" s="122">
        <v>0</v>
      </c>
      <c r="D40" s="220">
        <f t="shared" si="0"/>
        <v>0</v>
      </c>
      <c r="E40" s="187"/>
    </row>
    <row r="41" spans="1:5" ht="18" customHeight="1">
      <c r="A41" s="197" t="str">
        <f>Projections!A41</f>
        <v>Other:   </v>
      </c>
      <c r="B41" s="201">
        <f>Projections!B41</f>
        <v>0</v>
      </c>
      <c r="C41" s="122">
        <v>0</v>
      </c>
      <c r="D41" s="220">
        <f t="shared" si="0"/>
        <v>0</v>
      </c>
      <c r="E41" s="187"/>
    </row>
    <row r="42" spans="1:5" ht="18" customHeight="1" thickBot="1">
      <c r="A42" s="203" t="s">
        <v>52</v>
      </c>
      <c r="B42" s="204">
        <f>Projections!B42</f>
        <v>0</v>
      </c>
      <c r="C42" s="204">
        <f>SUM(C28:C41)</f>
        <v>0</v>
      </c>
      <c r="D42" s="204">
        <f t="shared" si="0"/>
        <v>0</v>
      </c>
      <c r="E42" s="187"/>
    </row>
    <row r="43" spans="1:5" ht="18" customHeight="1" thickBot="1" thickTop="1">
      <c r="A43" s="203" t="s">
        <v>53</v>
      </c>
      <c r="B43" s="204">
        <f>Projections!B43</f>
        <v>0</v>
      </c>
      <c r="C43" s="204">
        <f>SUM(C25-C42)</f>
        <v>0</v>
      </c>
      <c r="D43" s="204">
        <f t="shared" si="0"/>
        <v>0</v>
      </c>
      <c r="E43" s="187"/>
    </row>
    <row r="44" spans="1:5" ht="18" customHeight="1" thickTop="1">
      <c r="A44" s="206" t="s">
        <v>46</v>
      </c>
      <c r="B44" s="187"/>
      <c r="C44" s="187"/>
      <c r="D44" s="217" t="s">
        <v>118</v>
      </c>
      <c r="E44" s="217" t="s">
        <v>47</v>
      </c>
    </row>
    <row r="45" spans="1:5" ht="18" customHeight="1">
      <c r="A45" s="208" t="s">
        <v>114</v>
      </c>
      <c r="B45" s="187"/>
      <c r="C45" s="187"/>
      <c r="D45" s="187"/>
      <c r="E45" s="221" t="s">
        <v>49</v>
      </c>
    </row>
    <row r="46" spans="1:5" ht="18" customHeight="1">
      <c r="A46" s="187"/>
      <c r="B46" s="187"/>
      <c r="C46" s="187"/>
      <c r="D46" s="187"/>
      <c r="E46" s="187"/>
    </row>
    <row r="47" spans="1:5" ht="18" customHeight="1">
      <c r="A47" s="190"/>
      <c r="B47" s="191" t="s">
        <v>11</v>
      </c>
      <c r="C47" s="191" t="s">
        <v>12</v>
      </c>
      <c r="D47" s="191" t="s">
        <v>13</v>
      </c>
      <c r="E47" s="192"/>
    </row>
    <row r="48" spans="1:5" ht="18" customHeight="1">
      <c r="A48" s="193" t="s">
        <v>16</v>
      </c>
      <c r="B48" s="194" t="s">
        <v>119</v>
      </c>
      <c r="C48" s="194" t="s">
        <v>120</v>
      </c>
      <c r="D48" s="194" t="s">
        <v>121</v>
      </c>
      <c r="E48" s="192"/>
    </row>
    <row r="49" spans="1:5" ht="18" customHeight="1">
      <c r="A49" s="205" t="s">
        <v>54</v>
      </c>
      <c r="B49" s="222"/>
      <c r="C49" s="222"/>
      <c r="D49" s="222"/>
      <c r="E49" s="187"/>
    </row>
    <row r="50" spans="1:5" ht="18" customHeight="1">
      <c r="A50" s="197" t="s">
        <v>55</v>
      </c>
      <c r="B50" s="201">
        <f>Projections!B50</f>
        <v>0</v>
      </c>
      <c r="C50" s="122">
        <v>0</v>
      </c>
      <c r="D50" s="201">
        <f aca="true" t="shared" si="1" ref="D50:D55">SUM(B50-C50)</f>
        <v>0</v>
      </c>
      <c r="E50" s="187"/>
    </row>
    <row r="51" spans="1:5" ht="18" customHeight="1">
      <c r="A51" s="197" t="s">
        <v>56</v>
      </c>
      <c r="B51" s="201">
        <f>Projections!B51</f>
        <v>0</v>
      </c>
      <c r="C51" s="122">
        <v>0</v>
      </c>
      <c r="D51" s="201">
        <f t="shared" si="1"/>
        <v>0</v>
      </c>
      <c r="E51" s="187"/>
    </row>
    <row r="52" spans="1:5" ht="18" customHeight="1">
      <c r="A52" s="197" t="s">
        <v>57</v>
      </c>
      <c r="B52" s="201">
        <f>Projections!B52</f>
        <v>0</v>
      </c>
      <c r="C52" s="122">
        <v>0</v>
      </c>
      <c r="D52" s="201">
        <f t="shared" si="1"/>
        <v>0</v>
      </c>
      <c r="E52" s="187"/>
    </row>
    <row r="53" spans="1:5" ht="18" customHeight="1">
      <c r="A53" s="197" t="s">
        <v>58</v>
      </c>
      <c r="B53" s="201">
        <f>Projections!B53</f>
        <v>0</v>
      </c>
      <c r="C53" s="122">
        <v>0</v>
      </c>
      <c r="D53" s="201">
        <f t="shared" si="1"/>
        <v>0</v>
      </c>
      <c r="E53" s="187"/>
    </row>
    <row r="54" spans="1:5" ht="18" customHeight="1">
      <c r="A54" s="197" t="s">
        <v>59</v>
      </c>
      <c r="B54" s="201">
        <f>Projections!B54</f>
        <v>0</v>
      </c>
      <c r="C54" s="122">
        <v>0</v>
      </c>
      <c r="D54" s="201">
        <f t="shared" si="1"/>
        <v>0</v>
      </c>
      <c r="E54" s="187"/>
    </row>
    <row r="55" spans="1:5" ht="18" customHeight="1" thickBot="1">
      <c r="A55" s="203" t="s">
        <v>60</v>
      </c>
      <c r="B55" s="204">
        <f>Projections!B55</f>
        <v>0</v>
      </c>
      <c r="C55" s="204">
        <f>SUM(C50:C54)</f>
        <v>0</v>
      </c>
      <c r="D55" s="204">
        <f t="shared" si="1"/>
        <v>0</v>
      </c>
      <c r="E55" s="187"/>
    </row>
    <row r="56" spans="1:5" ht="18" customHeight="1" thickTop="1">
      <c r="A56" s="205" t="s">
        <v>61</v>
      </c>
      <c r="B56" s="202"/>
      <c r="C56" s="202"/>
      <c r="D56" s="202"/>
      <c r="E56" s="187"/>
    </row>
    <row r="57" spans="1:5" ht="18" customHeight="1" thickBot="1">
      <c r="A57" s="203" t="s">
        <v>62</v>
      </c>
      <c r="B57" s="204">
        <f>Projections!B57</f>
        <v>0</v>
      </c>
      <c r="C57" s="204">
        <f>SUM(C43-C55)</f>
        <v>0</v>
      </c>
      <c r="D57" s="204">
        <f>SUM(B57-C57)</f>
        <v>0</v>
      </c>
      <c r="E57" s="187"/>
    </row>
    <row r="58" spans="1:5" ht="18" customHeight="1" thickTop="1">
      <c r="A58" s="205" t="s">
        <v>63</v>
      </c>
      <c r="B58" s="202"/>
      <c r="C58" s="202"/>
      <c r="D58" s="202"/>
      <c r="E58" s="187"/>
    </row>
    <row r="59" spans="1:5" ht="18" customHeight="1">
      <c r="A59" s="198" t="s">
        <v>23</v>
      </c>
      <c r="B59" s="202"/>
      <c r="C59" s="202"/>
      <c r="D59" s="202"/>
      <c r="E59" s="187"/>
    </row>
    <row r="60" spans="1:5" ht="18" customHeight="1">
      <c r="A60" s="197" t="s">
        <v>64</v>
      </c>
      <c r="B60" s="201">
        <f>Projections!B60</f>
        <v>0</v>
      </c>
      <c r="C60" s="122">
        <v>0</v>
      </c>
      <c r="D60" s="201">
        <f>SUM(B60-C60)</f>
        <v>0</v>
      </c>
      <c r="E60" s="187"/>
    </row>
    <row r="61" spans="1:5" ht="18" customHeight="1">
      <c r="A61" s="197" t="s">
        <v>65</v>
      </c>
      <c r="B61" s="201">
        <f>Projections!B61</f>
        <v>0</v>
      </c>
      <c r="C61" s="122">
        <v>0</v>
      </c>
      <c r="D61" s="201">
        <f>SUM(B61-C61)</f>
        <v>0</v>
      </c>
      <c r="E61" s="187"/>
    </row>
    <row r="62" spans="1:5" ht="18" customHeight="1">
      <c r="A62" s="197" t="str">
        <f>Projections!A62</f>
        <v>           Other:  Partnership Expenses</v>
      </c>
      <c r="B62" s="201">
        <f>Projections!B62</f>
        <v>0</v>
      </c>
      <c r="C62" s="122">
        <v>0</v>
      </c>
      <c r="D62" s="201">
        <f>SUM(B62-C62)</f>
        <v>0</v>
      </c>
      <c r="E62" s="187"/>
    </row>
    <row r="63" spans="1:5" ht="18" customHeight="1">
      <c r="A63" s="198" t="s">
        <v>66</v>
      </c>
      <c r="B63" s="202"/>
      <c r="C63" s="202"/>
      <c r="D63" s="202"/>
      <c r="E63" s="187"/>
    </row>
    <row r="64" spans="1:5" ht="18" customHeight="1">
      <c r="A64" s="197" t="s">
        <v>67</v>
      </c>
      <c r="B64" s="201">
        <f>Projections!B64</f>
        <v>0</v>
      </c>
      <c r="C64" s="122">
        <v>0</v>
      </c>
      <c r="D64" s="201">
        <f>SUM(B64-C64)</f>
        <v>0</v>
      </c>
      <c r="E64" s="187"/>
    </row>
    <row r="65" spans="1:5" ht="18" customHeight="1">
      <c r="A65" s="197" t="s">
        <v>68</v>
      </c>
      <c r="B65" s="201">
        <f>Projections!B65</f>
        <v>0</v>
      </c>
      <c r="C65" s="122">
        <v>0</v>
      </c>
      <c r="D65" s="201">
        <f>SUM(B65-C65)</f>
        <v>0</v>
      </c>
      <c r="E65" s="187"/>
    </row>
    <row r="66" spans="1:5" ht="18" customHeight="1" thickBot="1">
      <c r="A66" s="198" t="str">
        <f>Projections!A66</f>
        <v>           Other: </v>
      </c>
      <c r="B66" s="201">
        <f>Projections!B66</f>
        <v>0</v>
      </c>
      <c r="C66" s="122">
        <v>0</v>
      </c>
      <c r="D66" s="201">
        <f>SUM(B66-C66)</f>
        <v>0</v>
      </c>
      <c r="E66" s="187"/>
    </row>
    <row r="67" spans="1:5" ht="18" customHeight="1" thickBot="1" thickTop="1">
      <c r="A67" s="209" t="s">
        <v>69</v>
      </c>
      <c r="B67" s="210">
        <f>Projections!B67</f>
        <v>0</v>
      </c>
      <c r="C67" s="210">
        <f>SUM(C57)-(C60+C61+C62)+(C64+C65+C66)</f>
        <v>0</v>
      </c>
      <c r="D67" s="210">
        <f>SUM(B67-C67)</f>
        <v>0</v>
      </c>
      <c r="E67" s="187"/>
    </row>
    <row r="68" spans="1:5" ht="18" customHeight="1" thickTop="1">
      <c r="A68" s="187"/>
      <c r="B68" s="187"/>
      <c r="C68" s="187"/>
      <c r="D68" s="187"/>
      <c r="E68" s="187"/>
    </row>
    <row r="69" spans="1:5" ht="15">
      <c r="A69" s="187" t="s">
        <v>91</v>
      </c>
      <c r="B69" s="115" t="s">
        <v>92</v>
      </c>
      <c r="C69" s="127"/>
      <c r="D69" s="215"/>
      <c r="E69" s="215"/>
    </row>
    <row r="70" spans="1:5" ht="15">
      <c r="A70" s="200"/>
      <c r="B70" s="200"/>
      <c r="C70" s="223"/>
      <c r="D70" s="200"/>
      <c r="E70" s="200"/>
    </row>
    <row r="71" spans="1:5" ht="15">
      <c r="A71" s="187"/>
      <c r="B71" s="115" t="s">
        <v>94</v>
      </c>
      <c r="C71" s="127"/>
      <c r="D71" s="107"/>
      <c r="E71" s="107"/>
    </row>
    <row r="72" spans="1:5" ht="15">
      <c r="A72" s="200"/>
      <c r="B72" s="200"/>
      <c r="C72" s="223"/>
      <c r="D72" s="200"/>
      <c r="E72" s="200"/>
    </row>
    <row r="73" spans="1:5" ht="15">
      <c r="A73" s="187"/>
      <c r="B73" s="115" t="s">
        <v>107</v>
      </c>
      <c r="C73" s="127"/>
      <c r="D73" s="107"/>
      <c r="E73" s="187"/>
    </row>
    <row r="74" spans="1:5" ht="15">
      <c r="A74" s="200"/>
      <c r="B74" s="200"/>
      <c r="C74" s="223"/>
      <c r="D74" s="200"/>
      <c r="E74" s="200"/>
    </row>
    <row r="75" spans="1:5" ht="15">
      <c r="A75" s="216"/>
      <c r="B75" s="115" t="s">
        <v>108</v>
      </c>
      <c r="C75" s="153"/>
      <c r="D75" s="187"/>
      <c r="E75" s="187"/>
    </row>
    <row r="76" spans="1:5" ht="15">
      <c r="A76" s="200"/>
      <c r="B76" s="200"/>
      <c r="C76" s="223"/>
      <c r="D76" s="200"/>
      <c r="E76" s="200"/>
    </row>
    <row r="77" spans="1:5" ht="15">
      <c r="A77" s="189"/>
      <c r="B77" s="115" t="s">
        <v>96</v>
      </c>
      <c r="C77" s="127"/>
      <c r="D77" s="187"/>
      <c r="E77" s="187"/>
    </row>
    <row r="78" spans="1:5" ht="15">
      <c r="A78" s="187"/>
      <c r="B78" s="115" t="s">
        <v>97</v>
      </c>
      <c r="C78" s="127"/>
      <c r="D78" s="187"/>
      <c r="E78" s="187"/>
    </row>
    <row r="79" spans="1:5" ht="15">
      <c r="A79" s="225" t="s">
        <v>156</v>
      </c>
      <c r="B79" s="115" t="s">
        <v>154</v>
      </c>
      <c r="C79" s="127"/>
      <c r="D79" s="187"/>
      <c r="E79" s="187"/>
    </row>
    <row r="80" spans="1:5" ht="15">
      <c r="A80" s="207"/>
      <c r="B80" s="187"/>
      <c r="C80" s="228"/>
      <c r="E80" s="217"/>
    </row>
    <row r="81" spans="1:5" ht="15.75" hidden="1">
      <c r="A81" s="4" t="s">
        <v>114</v>
      </c>
      <c r="B81" s="4"/>
      <c r="C81" s="4"/>
      <c r="D81" s="4"/>
      <c r="E81" s="4" t="s">
        <v>70</v>
      </c>
    </row>
    <row r="82" ht="15" hidden="1"/>
    <row r="83" ht="15" hidden="1"/>
    <row r="84" spans="1:5" ht="15" hidden="1">
      <c r="A84" s="115" t="s">
        <v>109</v>
      </c>
      <c r="B84" s="105"/>
      <c r="C84" s="105"/>
      <c r="D84" s="105"/>
      <c r="E84" s="105"/>
    </row>
    <row r="85" spans="1:5" ht="15" hidden="1">
      <c r="A85" s="115"/>
      <c r="B85" s="105"/>
      <c r="C85" s="105"/>
      <c r="D85" s="105"/>
      <c r="E85" s="105"/>
    </row>
    <row r="86" spans="1:5" ht="15" hidden="1">
      <c r="A86" s="111" t="s">
        <v>122</v>
      </c>
      <c r="B86" s="107"/>
      <c r="C86" s="107"/>
      <c r="D86" s="107"/>
      <c r="E86" s="107"/>
    </row>
    <row r="87" spans="1:5" ht="15" hidden="1">
      <c r="A87" s="151"/>
      <c r="B87" s="152"/>
      <c r="C87" s="152"/>
      <c r="D87" s="152"/>
      <c r="E87" s="152"/>
    </row>
    <row r="88" spans="1:5" ht="15" hidden="1">
      <c r="A88" s="151"/>
      <c r="B88" s="152"/>
      <c r="C88" s="152"/>
      <c r="D88" s="152"/>
      <c r="E88" s="152"/>
    </row>
    <row r="89" spans="1:5" ht="15" hidden="1">
      <c r="A89" s="151"/>
      <c r="B89" s="152"/>
      <c r="C89" s="152"/>
      <c r="D89" s="152"/>
      <c r="E89" s="152"/>
    </row>
    <row r="90" spans="1:5" ht="15" hidden="1">
      <c r="A90" s="151"/>
      <c r="B90" s="152"/>
      <c r="C90" s="152"/>
      <c r="D90" s="152"/>
      <c r="E90" s="152"/>
    </row>
    <row r="91" spans="1:5" ht="15" hidden="1">
      <c r="A91" s="151"/>
      <c r="B91" s="152"/>
      <c r="C91" s="152"/>
      <c r="D91" s="152"/>
      <c r="E91" s="152"/>
    </row>
    <row r="92" spans="1:5" ht="15" hidden="1">
      <c r="A92" s="151"/>
      <c r="B92" s="152"/>
      <c r="C92" s="152"/>
      <c r="D92" s="152"/>
      <c r="E92" s="152"/>
    </row>
    <row r="93" spans="1:5" ht="15" hidden="1">
      <c r="A93" s="115"/>
      <c r="B93" s="105"/>
      <c r="C93" s="105"/>
      <c r="D93" s="105"/>
      <c r="E93" s="105"/>
    </row>
    <row r="94" spans="1:5" ht="15" hidden="1">
      <c r="A94" s="111" t="s">
        <v>111</v>
      </c>
      <c r="B94" s="107"/>
      <c r="C94" s="107"/>
      <c r="D94" s="107"/>
      <c r="E94" s="107"/>
    </row>
    <row r="95" spans="1:5" ht="15" hidden="1">
      <c r="A95" s="151"/>
      <c r="B95" s="152"/>
      <c r="C95" s="152"/>
      <c r="D95" s="152"/>
      <c r="E95" s="152"/>
    </row>
    <row r="96" spans="1:5" ht="15" hidden="1">
      <c r="A96" s="151"/>
      <c r="B96" s="152"/>
      <c r="C96" s="152"/>
      <c r="D96" s="152"/>
      <c r="E96" s="152"/>
    </row>
    <row r="97" spans="1:5" ht="15" hidden="1">
      <c r="A97" s="151"/>
      <c r="B97" s="152"/>
      <c r="C97" s="152"/>
      <c r="D97" s="152"/>
      <c r="E97" s="152"/>
    </row>
    <row r="98" spans="1:5" ht="15" hidden="1">
      <c r="A98" s="151"/>
      <c r="B98" s="152"/>
      <c r="C98" s="152"/>
      <c r="D98" s="152"/>
      <c r="E98" s="152"/>
    </row>
    <row r="99" spans="1:5" ht="15" hidden="1">
      <c r="A99" s="151"/>
      <c r="B99" s="152"/>
      <c r="C99" s="152"/>
      <c r="D99" s="152"/>
      <c r="E99" s="152"/>
    </row>
    <row r="100" spans="1:5" ht="15" hidden="1">
      <c r="A100" s="151"/>
      <c r="B100" s="152"/>
      <c r="C100" s="152"/>
      <c r="D100" s="152"/>
      <c r="E100" s="152"/>
    </row>
    <row r="101" spans="1:5" ht="15" hidden="1">
      <c r="A101" s="115"/>
      <c r="B101" s="105"/>
      <c r="C101" s="105"/>
      <c r="D101" s="105"/>
      <c r="E101" s="105"/>
    </row>
    <row r="102" spans="1:5" ht="15" hidden="1">
      <c r="A102" s="111" t="s">
        <v>123</v>
      </c>
      <c r="B102" s="107"/>
      <c r="C102" s="107"/>
      <c r="D102" s="107"/>
      <c r="E102" s="107"/>
    </row>
    <row r="103" spans="1:5" ht="15" hidden="1">
      <c r="A103" s="151"/>
      <c r="B103" s="152"/>
      <c r="C103" s="152"/>
      <c r="D103" s="152"/>
      <c r="E103" s="152"/>
    </row>
    <row r="104" spans="1:5" ht="15" hidden="1">
      <c r="A104" s="151"/>
      <c r="B104" s="152"/>
      <c r="C104" s="152"/>
      <c r="D104" s="152"/>
      <c r="E104" s="152"/>
    </row>
    <row r="105" spans="1:5" ht="15" hidden="1">
      <c r="A105" s="151"/>
      <c r="B105" s="152"/>
      <c r="C105" s="152"/>
      <c r="D105" s="152"/>
      <c r="E105" s="152"/>
    </row>
    <row r="106" spans="1:5" ht="15" hidden="1">
      <c r="A106" s="151"/>
      <c r="B106" s="152"/>
      <c r="C106" s="152"/>
      <c r="D106" s="152"/>
      <c r="E106" s="152"/>
    </row>
    <row r="107" spans="1:5" ht="15" hidden="1">
      <c r="A107" s="151"/>
      <c r="B107" s="152"/>
      <c r="C107" s="152"/>
      <c r="D107" s="152"/>
      <c r="E107" s="152"/>
    </row>
    <row r="108" spans="1:5" ht="15" hidden="1">
      <c r="A108" s="151"/>
      <c r="B108" s="152"/>
      <c r="C108" s="152"/>
      <c r="D108" s="152"/>
      <c r="E108" s="152"/>
    </row>
    <row r="109" ht="15" hidden="1"/>
    <row r="110" ht="15" hidden="1"/>
    <row r="111" spans="1:5" ht="15.75" hidden="1">
      <c r="A111" s="3"/>
      <c r="B111" s="4" t="s">
        <v>112</v>
      </c>
      <c r="C111" s="3"/>
      <c r="D111" s="3"/>
      <c r="E111" s="3"/>
    </row>
    <row r="112" ht="15" hidden="1"/>
    <row r="113" spans="1:5" ht="15" hidden="1">
      <c r="A113" s="3" t="s">
        <v>113</v>
      </c>
      <c r="B113" s="11" t="s">
        <v>92</v>
      </c>
      <c r="C113" s="110"/>
      <c r="D113" s="76"/>
      <c r="E113" s="76"/>
    </row>
    <row r="114" ht="15" hidden="1"/>
    <row r="115" spans="1:5" ht="15" hidden="1">
      <c r="A115" s="3"/>
      <c r="B115" s="11" t="s">
        <v>94</v>
      </c>
      <c r="C115" s="111"/>
      <c r="D115" s="107"/>
      <c r="E115" s="107"/>
    </row>
    <row r="116" ht="15" hidden="1"/>
    <row r="117" spans="1:5" ht="15" hidden="1">
      <c r="A117" s="3"/>
      <c r="B117" s="11" t="s">
        <v>107</v>
      </c>
      <c r="C117" s="111"/>
      <c r="D117" s="107"/>
      <c r="E117" s="3"/>
    </row>
    <row r="118" ht="15" hidden="1"/>
    <row r="119" spans="1:5" ht="15" hidden="1">
      <c r="A119" s="3"/>
      <c r="B119" s="11" t="s">
        <v>108</v>
      </c>
      <c r="C119" s="154"/>
      <c r="D119" s="3"/>
      <c r="E119" s="3"/>
    </row>
    <row r="120" ht="15" hidden="1"/>
    <row r="121" spans="1:5" ht="15">
      <c r="A121" s="3"/>
      <c r="B121" s="3"/>
      <c r="C121" s="3"/>
      <c r="D121" s="3"/>
      <c r="E121" s="3"/>
    </row>
  </sheetData>
  <sheetProtection selectLockedCells="1"/>
  <printOptions horizontalCentered="1"/>
  <pageMargins left="0.5" right="0.5" top="0.5" bottom="0.667" header="0.5" footer="0.5"/>
  <pageSetup horizontalDpi="600" verticalDpi="600" orientation="portrait" scale="82" r:id="rId1"/>
  <rowBreaks count="2" manualBreakCount="2">
    <brk id="44" max="255" man="1"/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127"/>
  <sheetViews>
    <sheetView defaultGridColor="0" zoomScale="75" zoomScaleNormal="75" zoomScalePageLayoutView="0" colorId="22" workbookViewId="0" topLeftCell="A1">
      <selection activeCell="A4" sqref="A4"/>
    </sheetView>
  </sheetViews>
  <sheetFormatPr defaultColWidth="9.77734375" defaultRowHeight="15"/>
  <cols>
    <col min="1" max="1" width="28.77734375" style="0" customWidth="1"/>
    <col min="2" max="5" width="14.77734375" style="0" customWidth="1"/>
  </cols>
  <sheetData>
    <row r="1" spans="1:5" ht="23.25">
      <c r="A1" s="1" t="s">
        <v>0</v>
      </c>
      <c r="B1" s="3"/>
      <c r="C1" s="3"/>
      <c r="D1" s="3"/>
      <c r="E1" s="4" t="s">
        <v>3</v>
      </c>
    </row>
    <row r="2" spans="1:5" ht="15.75">
      <c r="A2" s="4" t="s">
        <v>124</v>
      </c>
      <c r="B2" s="3"/>
      <c r="C2" s="3"/>
      <c r="D2" s="3"/>
      <c r="E2" s="3"/>
    </row>
    <row r="3" spans="1:5" ht="18" customHeight="1">
      <c r="A3" s="87"/>
      <c r="B3" s="3"/>
      <c r="C3" s="3"/>
      <c r="D3" s="3"/>
      <c r="E3" s="3"/>
    </row>
    <row r="4" spans="1:5" ht="18" customHeight="1">
      <c r="A4" s="186" t="s">
        <v>99</v>
      </c>
      <c r="B4" s="189" t="str">
        <f>Projections!B4</f>
        <v>   First Housing</v>
      </c>
      <c r="C4" s="187"/>
      <c r="D4" s="187"/>
      <c r="E4" s="187"/>
    </row>
    <row r="5" spans="1:5" ht="18" customHeight="1">
      <c r="A5" s="186"/>
      <c r="B5" s="189"/>
      <c r="C5" s="187"/>
      <c r="D5" s="187"/>
      <c r="E5" s="187"/>
    </row>
    <row r="6" spans="1:5" ht="18" customHeight="1">
      <c r="A6" s="186" t="s">
        <v>101</v>
      </c>
      <c r="B6" s="218">
        <f>Projections!B6</f>
        <v>39083</v>
      </c>
      <c r="C6" s="218" t="s">
        <v>7</v>
      </c>
      <c r="D6" s="218">
        <f>Projections!D6</f>
        <v>39447</v>
      </c>
      <c r="E6" s="187"/>
    </row>
    <row r="7" spans="1:5" ht="18" customHeight="1">
      <c r="A7" s="186"/>
      <c r="B7" s="189"/>
      <c r="C7" s="187"/>
      <c r="D7" s="187"/>
      <c r="E7" s="187"/>
    </row>
    <row r="8" spans="1:5" ht="18" customHeight="1">
      <c r="A8" s="186" t="s">
        <v>102</v>
      </c>
      <c r="B8" s="189">
        <f>Projections!B8</f>
        <v>0</v>
      </c>
      <c r="C8" s="187"/>
      <c r="D8" s="187"/>
      <c r="E8" s="187"/>
    </row>
    <row r="9" spans="1:5" ht="18" customHeight="1">
      <c r="A9" s="186"/>
      <c r="B9" s="189"/>
      <c r="C9" s="187"/>
      <c r="D9" s="187"/>
      <c r="E9" s="187"/>
    </row>
    <row r="10" spans="1:5" ht="18" customHeight="1">
      <c r="A10" s="186" t="s">
        <v>103</v>
      </c>
      <c r="B10" s="189">
        <f>Projections!B10</f>
        <v>0</v>
      </c>
      <c r="C10" s="187"/>
      <c r="D10" s="187"/>
      <c r="E10" s="187"/>
    </row>
    <row r="11" spans="1:5" ht="18" customHeight="1">
      <c r="A11" s="186" t="s">
        <v>153</v>
      </c>
      <c r="B11" s="189">
        <f>Projections!B11</f>
        <v>0</v>
      </c>
      <c r="C11" s="187"/>
      <c r="D11" s="187"/>
      <c r="E11" s="187"/>
    </row>
    <row r="12" spans="1:5" ht="18" customHeight="1">
      <c r="A12" s="190"/>
      <c r="B12" s="191" t="s">
        <v>11</v>
      </c>
      <c r="C12" s="191" t="s">
        <v>12</v>
      </c>
      <c r="D12" s="191" t="s">
        <v>13</v>
      </c>
      <c r="E12" s="192"/>
    </row>
    <row r="13" spans="1:5" ht="18" customHeight="1">
      <c r="A13" s="193" t="s">
        <v>16</v>
      </c>
      <c r="B13" s="194" t="s">
        <v>125</v>
      </c>
      <c r="C13" s="194" t="s">
        <v>126</v>
      </c>
      <c r="D13" s="194" t="s">
        <v>127</v>
      </c>
      <c r="E13" s="192"/>
    </row>
    <row r="14" spans="1:5" ht="18" customHeight="1">
      <c r="A14" s="195" t="s">
        <v>21</v>
      </c>
      <c r="B14" s="219"/>
      <c r="C14" s="219"/>
      <c r="D14" s="219"/>
      <c r="E14" s="196"/>
    </row>
    <row r="15" spans="1:5" ht="18" customHeight="1">
      <c r="A15" s="197" t="s">
        <v>22</v>
      </c>
      <c r="B15" s="201">
        <f>Projections!C15</f>
        <v>0</v>
      </c>
      <c r="C15" s="122">
        <v>0</v>
      </c>
      <c r="D15" s="201">
        <f>SUM(B15-C15)</f>
        <v>0</v>
      </c>
      <c r="E15" s="187"/>
    </row>
    <row r="16" spans="1:5" ht="18" customHeight="1">
      <c r="A16" s="198" t="s">
        <v>23</v>
      </c>
      <c r="B16" s="202"/>
      <c r="C16" s="202"/>
      <c r="D16" s="202"/>
      <c r="E16" s="187"/>
    </row>
    <row r="17" spans="1:5" ht="18" customHeight="1">
      <c r="A17" s="197" t="s">
        <v>24</v>
      </c>
      <c r="B17" s="201">
        <f>Projections!C17</f>
        <v>0</v>
      </c>
      <c r="C17" s="122">
        <v>0</v>
      </c>
      <c r="D17" s="201">
        <f>SUM(B17-C17)</f>
        <v>0</v>
      </c>
      <c r="E17" s="187"/>
    </row>
    <row r="18" spans="1:5" ht="18" customHeight="1">
      <c r="A18" s="197" t="s">
        <v>25</v>
      </c>
      <c r="B18" s="220">
        <f>Projections!C18</f>
        <v>0</v>
      </c>
      <c r="C18" s="124">
        <v>0</v>
      </c>
      <c r="D18" s="220">
        <f>SUM(B18-C18)</f>
        <v>0</v>
      </c>
      <c r="E18" s="187"/>
    </row>
    <row r="19" spans="1:5" ht="18" customHeight="1">
      <c r="A19" s="197" t="s">
        <v>26</v>
      </c>
      <c r="B19" s="220">
        <f>Projections!C19</f>
        <v>0</v>
      </c>
      <c r="C19" s="201">
        <f>SUM(C15:C18)</f>
        <v>0</v>
      </c>
      <c r="D19" s="220">
        <f>SUM(B19-C19)</f>
        <v>0</v>
      </c>
      <c r="E19" s="187"/>
    </row>
    <row r="20" spans="1:5" ht="18" customHeight="1">
      <c r="A20" s="198" t="s">
        <v>27</v>
      </c>
      <c r="B20" s="202"/>
      <c r="C20" s="202"/>
      <c r="D20" s="202"/>
      <c r="E20" s="187"/>
    </row>
    <row r="21" spans="1:5" ht="18" customHeight="1">
      <c r="A21" s="197" t="s">
        <v>28</v>
      </c>
      <c r="B21" s="201">
        <f>Projections!C21</f>
        <v>0</v>
      </c>
      <c r="C21" s="122">
        <v>0</v>
      </c>
      <c r="D21" s="201">
        <f>SUM(B21-C21)</f>
        <v>0</v>
      </c>
      <c r="E21" s="187"/>
    </row>
    <row r="22" spans="1:5" ht="18" customHeight="1">
      <c r="A22" s="197" t="s">
        <v>29</v>
      </c>
      <c r="B22" s="220">
        <f>Projections!C22</f>
        <v>0</v>
      </c>
      <c r="C22" s="122">
        <v>0</v>
      </c>
      <c r="D22" s="220">
        <f>SUM(B22-C22)</f>
        <v>0</v>
      </c>
      <c r="E22" s="187"/>
    </row>
    <row r="23" spans="1:5" ht="18" customHeight="1">
      <c r="A23" s="197" t="s">
        <v>30</v>
      </c>
      <c r="B23" s="201">
        <f>Projections!C23</f>
        <v>0</v>
      </c>
      <c r="C23" s="122">
        <v>0</v>
      </c>
      <c r="D23" s="220">
        <f>SUM(B23-C23)</f>
        <v>0</v>
      </c>
      <c r="E23" s="187"/>
    </row>
    <row r="24" spans="1:5" ht="18" customHeight="1">
      <c r="A24" s="198"/>
      <c r="B24" s="202"/>
      <c r="C24" s="202"/>
      <c r="D24" s="202"/>
      <c r="E24" s="187"/>
    </row>
    <row r="25" spans="1:5" ht="18" customHeight="1" thickBot="1">
      <c r="A25" s="203" t="s">
        <v>31</v>
      </c>
      <c r="B25" s="204">
        <f>Projections!C25</f>
        <v>0</v>
      </c>
      <c r="C25" s="204">
        <f>SUM(C19+C21+C22+C23)</f>
        <v>0</v>
      </c>
      <c r="D25" s="204">
        <f>SUM(B25-C25)</f>
        <v>0</v>
      </c>
      <c r="E25" s="187"/>
    </row>
    <row r="26" spans="1:5" ht="18" customHeight="1" thickTop="1">
      <c r="A26" s="195" t="s">
        <v>32</v>
      </c>
      <c r="B26" s="202"/>
      <c r="C26" s="202"/>
      <c r="D26" s="202"/>
      <c r="E26" s="187"/>
    </row>
    <row r="27" spans="1:5" ht="18" customHeight="1">
      <c r="A27" s="205" t="s">
        <v>33</v>
      </c>
      <c r="B27" s="202"/>
      <c r="C27" s="202"/>
      <c r="D27" s="202"/>
      <c r="E27" s="187"/>
    </row>
    <row r="28" spans="1:5" ht="18" customHeight="1">
      <c r="A28" s="197" t="s">
        <v>34</v>
      </c>
      <c r="B28" s="201">
        <f>Projections!C28</f>
        <v>0</v>
      </c>
      <c r="C28" s="122">
        <v>0</v>
      </c>
      <c r="D28" s="201">
        <f>SUM(B28-C28)</f>
        <v>0</v>
      </c>
      <c r="E28" s="187"/>
    </row>
    <row r="29" spans="1:5" ht="18" customHeight="1">
      <c r="A29" s="197" t="s">
        <v>35</v>
      </c>
      <c r="B29" s="201">
        <f>Projections!C29</f>
        <v>0</v>
      </c>
      <c r="C29" s="122">
        <v>0</v>
      </c>
      <c r="D29" s="220">
        <f>SUM(B29-C29)</f>
        <v>0</v>
      </c>
      <c r="E29" s="187"/>
    </row>
    <row r="30" spans="1:5" ht="18" customHeight="1">
      <c r="A30" s="205" t="s">
        <v>36</v>
      </c>
      <c r="B30" s="202"/>
      <c r="C30" s="202"/>
      <c r="D30" s="202"/>
      <c r="E30" s="187"/>
    </row>
    <row r="31" spans="1:5" ht="18" customHeight="1">
      <c r="A31" s="197" t="s">
        <v>37</v>
      </c>
      <c r="B31" s="201">
        <f>Projections!C31</f>
        <v>0</v>
      </c>
      <c r="C31" s="122">
        <v>0</v>
      </c>
      <c r="D31" s="201">
        <f aca="true" t="shared" si="0" ref="D31:D43">SUM(B31-C31)</f>
        <v>0</v>
      </c>
      <c r="E31" s="187"/>
    </row>
    <row r="32" spans="1:5" ht="18" customHeight="1">
      <c r="A32" s="197" t="s">
        <v>38</v>
      </c>
      <c r="B32" s="201">
        <f>Projections!C32</f>
        <v>0</v>
      </c>
      <c r="C32" s="122">
        <v>0</v>
      </c>
      <c r="D32" s="220">
        <f t="shared" si="0"/>
        <v>0</v>
      </c>
      <c r="E32" s="187"/>
    </row>
    <row r="33" spans="1:5" ht="18" customHeight="1">
      <c r="A33" s="197" t="s">
        <v>39</v>
      </c>
      <c r="B33" s="201">
        <f>Projections!C33</f>
        <v>0</v>
      </c>
      <c r="C33" s="122">
        <v>0</v>
      </c>
      <c r="D33" s="220">
        <f t="shared" si="0"/>
        <v>0</v>
      </c>
      <c r="E33" s="187"/>
    </row>
    <row r="34" spans="1:5" ht="18" customHeight="1">
      <c r="A34" s="197" t="s">
        <v>40</v>
      </c>
      <c r="B34" s="201">
        <f>Projections!C34</f>
        <v>0</v>
      </c>
      <c r="C34" s="122">
        <v>0</v>
      </c>
      <c r="D34" s="220">
        <f t="shared" si="0"/>
        <v>0</v>
      </c>
      <c r="E34" s="187"/>
    </row>
    <row r="35" spans="1:5" ht="18" customHeight="1">
      <c r="A35" s="197" t="s">
        <v>41</v>
      </c>
      <c r="B35" s="201">
        <f>Projections!C35</f>
        <v>0</v>
      </c>
      <c r="C35" s="122">
        <v>0</v>
      </c>
      <c r="D35" s="220">
        <f t="shared" si="0"/>
        <v>0</v>
      </c>
      <c r="E35" s="187"/>
    </row>
    <row r="36" spans="1:5" ht="18" customHeight="1">
      <c r="A36" s="197" t="s">
        <v>42</v>
      </c>
      <c r="B36" s="201">
        <f>Projections!C36</f>
        <v>0</v>
      </c>
      <c r="C36" s="122">
        <v>0</v>
      </c>
      <c r="D36" s="220">
        <f t="shared" si="0"/>
        <v>0</v>
      </c>
      <c r="E36" s="187"/>
    </row>
    <row r="37" spans="1:5" ht="18" customHeight="1">
      <c r="A37" s="197" t="s">
        <v>43</v>
      </c>
      <c r="B37" s="201">
        <f>Projections!C37</f>
        <v>0</v>
      </c>
      <c r="C37" s="122">
        <v>0</v>
      </c>
      <c r="D37" s="220">
        <f t="shared" si="0"/>
        <v>0</v>
      </c>
      <c r="E37" s="187"/>
    </row>
    <row r="38" spans="1:5" ht="18" customHeight="1">
      <c r="A38" s="197" t="s">
        <v>44</v>
      </c>
      <c r="B38" s="201">
        <f>Projections!C38</f>
        <v>0</v>
      </c>
      <c r="C38" s="122">
        <v>0</v>
      </c>
      <c r="D38" s="220">
        <f t="shared" si="0"/>
        <v>0</v>
      </c>
      <c r="E38" s="187"/>
    </row>
    <row r="39" spans="1:5" ht="18" customHeight="1">
      <c r="A39" s="197" t="s">
        <v>45</v>
      </c>
      <c r="B39" s="201">
        <f>Projections!C39</f>
        <v>0</v>
      </c>
      <c r="C39" s="122">
        <v>0</v>
      </c>
      <c r="D39" s="220">
        <f t="shared" si="0"/>
        <v>0</v>
      </c>
      <c r="E39" s="187"/>
    </row>
    <row r="40" spans="1:5" ht="18" customHeight="1">
      <c r="A40" s="197" t="str">
        <f>Projections!A40</f>
        <v>Other:  Partnership Expenses</v>
      </c>
      <c r="B40" s="201">
        <f>Projections!C40</f>
        <v>0</v>
      </c>
      <c r="C40" s="122">
        <v>0</v>
      </c>
      <c r="D40" s="220">
        <f t="shared" si="0"/>
        <v>0</v>
      </c>
      <c r="E40" s="187"/>
    </row>
    <row r="41" spans="1:5" ht="18" customHeight="1">
      <c r="A41" s="197" t="str">
        <f>Projections!A41</f>
        <v>Other:   </v>
      </c>
      <c r="B41" s="201">
        <f>Projections!C41</f>
        <v>0</v>
      </c>
      <c r="C41" s="122">
        <v>0</v>
      </c>
      <c r="D41" s="220">
        <f t="shared" si="0"/>
        <v>0</v>
      </c>
      <c r="E41" s="187"/>
    </row>
    <row r="42" spans="1:5" ht="18" customHeight="1" thickBot="1">
      <c r="A42" s="203" t="s">
        <v>52</v>
      </c>
      <c r="B42" s="204">
        <f>Projections!C42</f>
        <v>0</v>
      </c>
      <c r="C42" s="204">
        <f>SUM(C28:C41)</f>
        <v>0</v>
      </c>
      <c r="D42" s="204">
        <f t="shared" si="0"/>
        <v>0</v>
      </c>
      <c r="E42" s="187"/>
    </row>
    <row r="43" spans="1:5" ht="18" customHeight="1" thickBot="1" thickTop="1">
      <c r="A43" s="203" t="s">
        <v>53</v>
      </c>
      <c r="B43" s="204">
        <f>Projections!C43</f>
        <v>0</v>
      </c>
      <c r="C43" s="204">
        <f>SUM(C25-C42)</f>
        <v>0</v>
      </c>
      <c r="D43" s="204">
        <f t="shared" si="0"/>
        <v>0</v>
      </c>
      <c r="E43" s="187"/>
    </row>
    <row r="44" spans="1:5" ht="18" customHeight="1" thickTop="1">
      <c r="A44" s="206" t="s">
        <v>46</v>
      </c>
      <c r="B44" s="187"/>
      <c r="C44" s="187"/>
      <c r="D44" s="207" t="s">
        <v>128</v>
      </c>
      <c r="E44" s="217" t="s">
        <v>47</v>
      </c>
    </row>
    <row r="45" spans="1:5" ht="18" customHeight="1">
      <c r="A45" s="208" t="s">
        <v>124</v>
      </c>
      <c r="B45" s="187"/>
      <c r="C45" s="187"/>
      <c r="D45" s="187"/>
      <c r="E45" s="221" t="s">
        <v>49</v>
      </c>
    </row>
    <row r="46" spans="1:5" ht="18" customHeight="1">
      <c r="A46" s="206"/>
      <c r="B46" s="187"/>
      <c r="C46" s="187"/>
      <c r="D46" s="187"/>
      <c r="E46" s="187"/>
    </row>
    <row r="47" spans="1:5" ht="18" customHeight="1">
      <c r="A47" s="190"/>
      <c r="B47" s="191" t="s">
        <v>11</v>
      </c>
      <c r="C47" s="191" t="s">
        <v>12</v>
      </c>
      <c r="D47" s="191" t="s">
        <v>13</v>
      </c>
      <c r="E47" s="192"/>
    </row>
    <row r="48" spans="1:5" ht="18" customHeight="1">
      <c r="A48" s="193" t="s">
        <v>16</v>
      </c>
      <c r="B48" s="194" t="s">
        <v>125</v>
      </c>
      <c r="C48" s="194" t="s">
        <v>126</v>
      </c>
      <c r="D48" s="194" t="s">
        <v>127</v>
      </c>
      <c r="E48" s="192"/>
    </row>
    <row r="49" spans="1:5" ht="18" customHeight="1">
      <c r="A49" s="205" t="s">
        <v>54</v>
      </c>
      <c r="B49" s="222"/>
      <c r="C49" s="222"/>
      <c r="D49" s="222"/>
      <c r="E49" s="187"/>
    </row>
    <row r="50" spans="1:5" ht="18" customHeight="1">
      <c r="A50" s="197" t="s">
        <v>55</v>
      </c>
      <c r="B50" s="201">
        <f>Projections!C50</f>
        <v>0</v>
      </c>
      <c r="C50" s="122">
        <v>0</v>
      </c>
      <c r="D50" s="201">
        <f aca="true" t="shared" si="1" ref="D50:D55">SUM(B50-C50)</f>
        <v>0</v>
      </c>
      <c r="E50" s="187"/>
    </row>
    <row r="51" spans="1:5" ht="18" customHeight="1">
      <c r="A51" s="197" t="s">
        <v>56</v>
      </c>
      <c r="B51" s="201">
        <f>Projections!C51</f>
        <v>0</v>
      </c>
      <c r="C51" s="122">
        <v>0</v>
      </c>
      <c r="D51" s="201">
        <f t="shared" si="1"/>
        <v>0</v>
      </c>
      <c r="E51" s="187"/>
    </row>
    <row r="52" spans="1:5" ht="18" customHeight="1">
      <c r="A52" s="197" t="s">
        <v>57</v>
      </c>
      <c r="B52" s="201">
        <f>Projections!C52</f>
        <v>0</v>
      </c>
      <c r="C52" s="122">
        <v>0</v>
      </c>
      <c r="D52" s="201">
        <f t="shared" si="1"/>
        <v>0</v>
      </c>
      <c r="E52" s="187"/>
    </row>
    <row r="53" spans="1:5" ht="18" customHeight="1">
      <c r="A53" s="197" t="s">
        <v>129</v>
      </c>
      <c r="B53" s="201">
        <f>Projections!C53</f>
        <v>0</v>
      </c>
      <c r="C53" s="122">
        <v>0</v>
      </c>
      <c r="D53" s="201">
        <f t="shared" si="1"/>
        <v>0</v>
      </c>
      <c r="E53" s="187"/>
    </row>
    <row r="54" spans="1:5" ht="18" customHeight="1">
      <c r="A54" s="197" t="s">
        <v>59</v>
      </c>
      <c r="B54" s="201">
        <f>Projections!C54</f>
        <v>0</v>
      </c>
      <c r="C54" s="122">
        <v>0</v>
      </c>
      <c r="D54" s="201">
        <f t="shared" si="1"/>
        <v>0</v>
      </c>
      <c r="E54" s="187"/>
    </row>
    <row r="55" spans="1:5" ht="18" customHeight="1" thickBot="1">
      <c r="A55" s="203" t="s">
        <v>60</v>
      </c>
      <c r="B55" s="204">
        <f>Projections!C55</f>
        <v>0</v>
      </c>
      <c r="C55" s="204">
        <f>SUM(C50:C54)</f>
        <v>0</v>
      </c>
      <c r="D55" s="204">
        <f t="shared" si="1"/>
        <v>0</v>
      </c>
      <c r="E55" s="187"/>
    </row>
    <row r="56" spans="1:5" ht="18" customHeight="1" thickTop="1">
      <c r="A56" s="205" t="s">
        <v>61</v>
      </c>
      <c r="B56" s="202"/>
      <c r="C56" s="202"/>
      <c r="D56" s="202"/>
      <c r="E56" s="187"/>
    </row>
    <row r="57" spans="1:5" ht="18" customHeight="1" thickBot="1">
      <c r="A57" s="203" t="s">
        <v>62</v>
      </c>
      <c r="B57" s="204">
        <f>Projections!C57</f>
        <v>0</v>
      </c>
      <c r="C57" s="204">
        <f>SUM(C43-C55)</f>
        <v>0</v>
      </c>
      <c r="D57" s="204">
        <f>SUM(B57-C57)</f>
        <v>0</v>
      </c>
      <c r="E57" s="187"/>
    </row>
    <row r="58" spans="1:5" ht="18" customHeight="1" thickTop="1">
      <c r="A58" s="205" t="s">
        <v>63</v>
      </c>
      <c r="B58" s="202"/>
      <c r="C58" s="202"/>
      <c r="D58" s="202"/>
      <c r="E58" s="187"/>
    </row>
    <row r="59" spans="1:5" ht="18" customHeight="1">
      <c r="A59" s="198" t="s">
        <v>23</v>
      </c>
      <c r="B59" s="202"/>
      <c r="C59" s="202"/>
      <c r="D59" s="202"/>
      <c r="E59" s="187"/>
    </row>
    <row r="60" spans="1:5" ht="18" customHeight="1">
      <c r="A60" s="197" t="s">
        <v>64</v>
      </c>
      <c r="B60" s="201">
        <f>Projections!C60</f>
        <v>0</v>
      </c>
      <c r="C60" s="122">
        <v>0</v>
      </c>
      <c r="D60" s="201">
        <f>SUM(B60-C60)</f>
        <v>0</v>
      </c>
      <c r="E60" s="187"/>
    </row>
    <row r="61" spans="1:5" ht="18" customHeight="1">
      <c r="A61" s="197" t="s">
        <v>65</v>
      </c>
      <c r="B61" s="201">
        <f>Projections!C61</f>
        <v>0</v>
      </c>
      <c r="C61" s="122">
        <v>0</v>
      </c>
      <c r="D61" s="201">
        <f>SUM(B61-C61)</f>
        <v>0</v>
      </c>
      <c r="E61" s="187"/>
    </row>
    <row r="62" spans="1:5" ht="18" customHeight="1">
      <c r="A62" s="197" t="str">
        <f>Projections!A62</f>
        <v>           Other:  Partnership Expenses</v>
      </c>
      <c r="B62" s="201">
        <f>Projections!C62</f>
        <v>0</v>
      </c>
      <c r="C62" s="122">
        <v>0</v>
      </c>
      <c r="D62" s="201">
        <f>SUM(B62-C62)</f>
        <v>0</v>
      </c>
      <c r="E62" s="187"/>
    </row>
    <row r="63" spans="1:5" ht="18" customHeight="1">
      <c r="A63" s="198" t="s">
        <v>66</v>
      </c>
      <c r="B63" s="202"/>
      <c r="C63" s="202"/>
      <c r="D63" s="202"/>
      <c r="E63" s="187"/>
    </row>
    <row r="64" spans="1:5" ht="18" customHeight="1">
      <c r="A64" s="197" t="s">
        <v>67</v>
      </c>
      <c r="B64" s="201">
        <f>Projections!C64</f>
        <v>0</v>
      </c>
      <c r="C64" s="122">
        <v>0</v>
      </c>
      <c r="D64" s="201">
        <f>SUM(B64-C64)</f>
        <v>0</v>
      </c>
      <c r="E64" s="187"/>
    </row>
    <row r="65" spans="1:5" ht="18" customHeight="1">
      <c r="A65" s="197" t="s">
        <v>68</v>
      </c>
      <c r="B65" s="201">
        <f>Projections!C65</f>
        <v>0</v>
      </c>
      <c r="C65" s="122">
        <v>0</v>
      </c>
      <c r="D65" s="201">
        <f>SUM(B65-C65)</f>
        <v>0</v>
      </c>
      <c r="E65" s="187"/>
    </row>
    <row r="66" spans="1:5" ht="18" customHeight="1" thickBot="1">
      <c r="A66" s="198" t="str">
        <f>Projections!A66</f>
        <v>           Other: </v>
      </c>
      <c r="B66" s="201">
        <f>Projections!C66</f>
        <v>0</v>
      </c>
      <c r="C66" s="122">
        <v>0</v>
      </c>
      <c r="D66" s="201">
        <f>SUM(B66-C66)</f>
        <v>0</v>
      </c>
      <c r="E66" s="187"/>
    </row>
    <row r="67" spans="1:5" ht="18" customHeight="1" thickBot="1" thickTop="1">
      <c r="A67" s="209" t="s">
        <v>69</v>
      </c>
      <c r="B67" s="210">
        <f>Projections!C67</f>
        <v>0</v>
      </c>
      <c r="C67" s="210">
        <f>SUM(C57)-(C60+C61+C62)+(C64+C65+C66)</f>
        <v>0</v>
      </c>
      <c r="D67" s="210">
        <f>SUM(B67-C67)</f>
        <v>0</v>
      </c>
      <c r="E67" s="187"/>
    </row>
    <row r="68" spans="1:5" ht="18" customHeight="1" thickTop="1">
      <c r="A68" s="187"/>
      <c r="B68" s="187"/>
      <c r="C68" s="187"/>
      <c r="D68" s="187"/>
      <c r="E68" s="187"/>
    </row>
    <row r="69" spans="1:5" ht="18" customHeight="1">
      <c r="A69" s="212" t="s">
        <v>83</v>
      </c>
      <c r="B69" s="213"/>
      <c r="C69" s="191" t="s">
        <v>84</v>
      </c>
      <c r="D69" s="191" t="s">
        <v>85</v>
      </c>
      <c r="E69" s="191" t="s">
        <v>86</v>
      </c>
    </row>
    <row r="70" spans="1:5" ht="18" customHeight="1">
      <c r="A70" s="198">
        <f>Projections!A70</f>
        <v>0</v>
      </c>
      <c r="B70" s="187"/>
      <c r="C70" s="220">
        <f>Projections!C70</f>
        <v>0</v>
      </c>
      <c r="D70" s="124">
        <v>0</v>
      </c>
      <c r="E70" s="220">
        <f>SUM(C70-D70)</f>
        <v>0</v>
      </c>
    </row>
    <row r="71" spans="1:5" ht="18" customHeight="1">
      <c r="A71" s="198">
        <f>Projections!A71</f>
        <v>0</v>
      </c>
      <c r="B71" s="187"/>
      <c r="C71" s="220">
        <f>Projections!C71</f>
        <v>0</v>
      </c>
      <c r="D71" s="124">
        <v>0</v>
      </c>
      <c r="E71" s="220">
        <f>SUM(C71-D71)</f>
        <v>0</v>
      </c>
    </row>
    <row r="72" spans="1:5" ht="18" customHeight="1">
      <c r="A72" s="198">
        <f>Projections!A72</f>
        <v>0</v>
      </c>
      <c r="B72" s="187"/>
      <c r="C72" s="220">
        <f>Projections!C72</f>
        <v>0</v>
      </c>
      <c r="D72" s="124">
        <v>0</v>
      </c>
      <c r="E72" s="220">
        <f>SUM(C72-D72)</f>
        <v>0</v>
      </c>
    </row>
    <row r="73" spans="1:5" ht="18" customHeight="1">
      <c r="A73" s="198">
        <f>Projections!A73</f>
        <v>0</v>
      </c>
      <c r="B73" s="187"/>
      <c r="C73" s="220">
        <f>Projections!C73</f>
        <v>0</v>
      </c>
      <c r="D73" s="124">
        <v>0</v>
      </c>
      <c r="E73" s="220">
        <f>SUM(C73-D73)</f>
        <v>0</v>
      </c>
    </row>
    <row r="74" spans="1:5" ht="18" customHeight="1">
      <c r="A74" s="214" t="s">
        <v>89</v>
      </c>
      <c r="B74" s="215"/>
      <c r="C74" s="220">
        <f>Projections!C74</f>
        <v>0</v>
      </c>
      <c r="D74" s="201">
        <f>SUM(D70:D73)</f>
        <v>0</v>
      </c>
      <c r="E74" s="220">
        <f>SUM(C74-D74)</f>
        <v>0</v>
      </c>
    </row>
    <row r="75" spans="1:5" ht="15">
      <c r="A75" s="211"/>
      <c r="B75" s="187"/>
      <c r="C75" s="187"/>
      <c r="D75" s="187"/>
      <c r="E75" s="187"/>
    </row>
    <row r="76" spans="1:5" ht="15">
      <c r="A76" s="187" t="s">
        <v>91</v>
      </c>
      <c r="B76" s="115" t="s">
        <v>92</v>
      </c>
      <c r="C76" s="127" t="s">
        <v>93</v>
      </c>
      <c r="D76" s="215"/>
      <c r="E76" s="215"/>
    </row>
    <row r="77" spans="1:5" ht="15">
      <c r="A77" s="200"/>
      <c r="B77" s="200"/>
      <c r="C77" s="223"/>
      <c r="D77" s="200"/>
      <c r="E77" s="200"/>
    </row>
    <row r="78" spans="1:5" ht="15">
      <c r="A78" s="187"/>
      <c r="B78" s="115" t="s">
        <v>94</v>
      </c>
      <c r="C78" s="127"/>
      <c r="D78" s="107"/>
      <c r="E78" s="107"/>
    </row>
    <row r="79" spans="1:5" ht="15">
      <c r="A79" s="200"/>
      <c r="B79" s="200"/>
      <c r="C79" s="223"/>
      <c r="D79" s="200"/>
      <c r="E79" s="200"/>
    </row>
    <row r="80" spans="1:5" ht="15">
      <c r="A80" s="189" t="s">
        <v>93</v>
      </c>
      <c r="B80" s="115" t="s">
        <v>107</v>
      </c>
      <c r="C80" s="127"/>
      <c r="D80" s="107"/>
      <c r="E80" s="187"/>
    </row>
    <row r="81" spans="1:5" ht="15">
      <c r="A81" s="189"/>
      <c r="B81" s="115"/>
      <c r="C81" s="228"/>
      <c r="D81" s="187"/>
      <c r="E81" s="187"/>
    </row>
    <row r="82" spans="1:5" ht="15">
      <c r="A82" s="189"/>
      <c r="B82" s="115" t="s">
        <v>95</v>
      </c>
      <c r="C82" s="153" t="s">
        <v>93</v>
      </c>
      <c r="D82" s="187"/>
      <c r="E82" s="187"/>
    </row>
    <row r="83" spans="1:5" ht="15">
      <c r="A83" s="189" t="s">
        <v>93</v>
      </c>
      <c r="B83" s="187"/>
      <c r="C83" s="228"/>
      <c r="D83" s="187"/>
      <c r="E83" s="187"/>
    </row>
    <row r="84" spans="1:5" ht="15">
      <c r="A84" s="187"/>
      <c r="B84" s="115" t="s">
        <v>96</v>
      </c>
      <c r="C84" s="127"/>
      <c r="D84" s="187"/>
      <c r="E84" s="187"/>
    </row>
    <row r="85" spans="1:5" ht="15">
      <c r="A85" s="115"/>
      <c r="B85" s="115" t="s">
        <v>97</v>
      </c>
      <c r="C85" s="127"/>
      <c r="D85" s="187"/>
      <c r="E85" s="187"/>
    </row>
    <row r="86" spans="1:5" ht="15">
      <c r="A86" s="226" t="s">
        <v>157</v>
      </c>
      <c r="B86" s="115" t="s">
        <v>154</v>
      </c>
      <c r="C86" s="127"/>
      <c r="E86" s="217"/>
    </row>
    <row r="87" spans="1:5" ht="15">
      <c r="A87" s="200"/>
      <c r="B87" s="200"/>
      <c r="C87" s="223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.75" hidden="1">
      <c r="A89" s="4" t="s">
        <v>124</v>
      </c>
      <c r="B89" s="4"/>
      <c r="C89" s="4"/>
      <c r="D89" s="4"/>
      <c r="E89" s="4" t="s">
        <v>70</v>
      </c>
    </row>
    <row r="90" ht="15" hidden="1"/>
    <row r="91" ht="15" hidden="1"/>
    <row r="92" spans="1:5" ht="15" hidden="1">
      <c r="A92" s="115" t="s">
        <v>109</v>
      </c>
      <c r="B92" s="105"/>
      <c r="C92" s="105"/>
      <c r="D92" s="105"/>
      <c r="E92" s="105"/>
    </row>
    <row r="93" spans="1:5" ht="15" hidden="1">
      <c r="A93" s="115"/>
      <c r="B93" s="105"/>
      <c r="C93" s="105"/>
      <c r="D93" s="105"/>
      <c r="E93" s="105"/>
    </row>
    <row r="94" spans="1:5" ht="15" hidden="1">
      <c r="A94" s="111" t="s">
        <v>122</v>
      </c>
      <c r="B94" s="107"/>
      <c r="C94" s="107"/>
      <c r="D94" s="107"/>
      <c r="E94" s="107"/>
    </row>
    <row r="95" spans="1:5" ht="15" hidden="1">
      <c r="A95" s="151"/>
      <c r="B95" s="152"/>
      <c r="C95" s="152"/>
      <c r="D95" s="152"/>
      <c r="E95" s="152"/>
    </row>
    <row r="96" spans="1:5" ht="15" hidden="1">
      <c r="A96" s="151"/>
      <c r="B96" s="152"/>
      <c r="C96" s="152"/>
      <c r="D96" s="152"/>
      <c r="E96" s="152"/>
    </row>
    <row r="97" spans="1:5" ht="15" hidden="1">
      <c r="A97" s="151"/>
      <c r="B97" s="152"/>
      <c r="C97" s="152"/>
      <c r="D97" s="152"/>
      <c r="E97" s="152"/>
    </row>
    <row r="98" spans="1:5" ht="15" hidden="1">
      <c r="A98" s="151"/>
      <c r="B98" s="152"/>
      <c r="C98" s="152"/>
      <c r="D98" s="152"/>
      <c r="E98" s="152"/>
    </row>
    <row r="99" spans="1:5" ht="15" hidden="1">
      <c r="A99" s="151"/>
      <c r="B99" s="152"/>
      <c r="C99" s="152"/>
      <c r="D99" s="152"/>
      <c r="E99" s="152"/>
    </row>
    <row r="100" spans="1:5" ht="15" hidden="1">
      <c r="A100" s="151"/>
      <c r="B100" s="152"/>
      <c r="C100" s="152"/>
      <c r="D100" s="152"/>
      <c r="E100" s="152"/>
    </row>
    <row r="101" spans="1:5" ht="15" hidden="1">
      <c r="A101" s="115"/>
      <c r="B101" s="105"/>
      <c r="C101" s="105"/>
      <c r="D101" s="105"/>
      <c r="E101" s="105"/>
    </row>
    <row r="102" spans="1:5" ht="15" hidden="1">
      <c r="A102" s="111" t="s">
        <v>111</v>
      </c>
      <c r="B102" s="107"/>
      <c r="C102" s="107"/>
      <c r="D102" s="107"/>
      <c r="E102" s="107"/>
    </row>
    <row r="103" spans="1:5" ht="15" hidden="1">
      <c r="A103" s="151"/>
      <c r="B103" s="152"/>
      <c r="C103" s="152"/>
      <c r="D103" s="152"/>
      <c r="E103" s="152"/>
    </row>
    <row r="104" spans="1:5" ht="15" hidden="1">
      <c r="A104" s="151"/>
      <c r="B104" s="152"/>
      <c r="C104" s="152"/>
      <c r="D104" s="152"/>
      <c r="E104" s="152"/>
    </row>
    <row r="105" spans="1:5" ht="15" hidden="1">
      <c r="A105" s="151"/>
      <c r="B105" s="152"/>
      <c r="C105" s="152"/>
      <c r="D105" s="152"/>
      <c r="E105" s="152"/>
    </row>
    <row r="106" spans="1:5" ht="15" hidden="1">
      <c r="A106" s="151"/>
      <c r="B106" s="152"/>
      <c r="C106" s="152"/>
      <c r="D106" s="152"/>
      <c r="E106" s="152"/>
    </row>
    <row r="107" spans="1:5" ht="15" hidden="1">
      <c r="A107" s="151"/>
      <c r="B107" s="152"/>
      <c r="C107" s="152"/>
      <c r="D107" s="152"/>
      <c r="E107" s="152"/>
    </row>
    <row r="108" spans="1:5" ht="15" hidden="1">
      <c r="A108" s="151"/>
      <c r="B108" s="152"/>
      <c r="C108" s="152"/>
      <c r="D108" s="152"/>
      <c r="E108" s="152"/>
    </row>
    <row r="109" spans="1:5" ht="15" hidden="1">
      <c r="A109" s="115"/>
      <c r="B109" s="105"/>
      <c r="C109" s="105"/>
      <c r="D109" s="105"/>
      <c r="E109" s="105"/>
    </row>
    <row r="110" spans="1:5" ht="15" hidden="1">
      <c r="A110" s="111" t="s">
        <v>123</v>
      </c>
      <c r="B110" s="107"/>
      <c r="C110" s="107"/>
      <c r="D110" s="107"/>
      <c r="E110" s="107"/>
    </row>
    <row r="111" spans="1:5" ht="15" hidden="1">
      <c r="A111" s="151"/>
      <c r="B111" s="152"/>
      <c r="C111" s="152"/>
      <c r="D111" s="152"/>
      <c r="E111" s="152"/>
    </row>
    <row r="112" spans="1:5" ht="15" hidden="1">
      <c r="A112" s="151"/>
      <c r="B112" s="152"/>
      <c r="C112" s="152"/>
      <c r="D112" s="152"/>
      <c r="E112" s="152"/>
    </row>
    <row r="113" spans="1:5" ht="15" hidden="1">
      <c r="A113" s="151"/>
      <c r="B113" s="152"/>
      <c r="C113" s="152"/>
      <c r="D113" s="152"/>
      <c r="E113" s="152"/>
    </row>
    <row r="114" spans="1:5" ht="15" hidden="1">
      <c r="A114" s="151"/>
      <c r="B114" s="152"/>
      <c r="C114" s="152"/>
      <c r="D114" s="152"/>
      <c r="E114" s="152"/>
    </row>
    <row r="115" spans="1:5" ht="15" hidden="1">
      <c r="A115" s="151"/>
      <c r="B115" s="152"/>
      <c r="C115" s="152"/>
      <c r="D115" s="152"/>
      <c r="E115" s="152"/>
    </row>
    <row r="116" spans="1:5" ht="15" hidden="1">
      <c r="A116" s="151"/>
      <c r="B116" s="152"/>
      <c r="C116" s="152"/>
      <c r="D116" s="152"/>
      <c r="E116" s="152"/>
    </row>
    <row r="117" ht="15" hidden="1"/>
    <row r="118" ht="15" hidden="1"/>
    <row r="119" spans="1:5" ht="15.75" hidden="1">
      <c r="A119" s="3"/>
      <c r="B119" s="4" t="s">
        <v>112</v>
      </c>
      <c r="C119" s="3"/>
      <c r="D119" s="3"/>
      <c r="E119" s="3"/>
    </row>
    <row r="120" ht="15" hidden="1"/>
    <row r="121" spans="1:5" ht="15" hidden="1">
      <c r="A121" s="3" t="s">
        <v>113</v>
      </c>
      <c r="B121" s="11" t="s">
        <v>92</v>
      </c>
      <c r="C121" s="155"/>
      <c r="D121" s="76"/>
      <c r="E121" s="76"/>
    </row>
    <row r="122" ht="15" hidden="1">
      <c r="C122" s="156"/>
    </row>
    <row r="123" spans="1:5" ht="15" hidden="1">
      <c r="A123" s="3"/>
      <c r="B123" s="11" t="s">
        <v>94</v>
      </c>
      <c r="C123" s="151" t="s">
        <v>93</v>
      </c>
      <c r="D123" s="107"/>
      <c r="E123" s="107"/>
    </row>
    <row r="124" ht="15" hidden="1">
      <c r="C124" s="156"/>
    </row>
    <row r="125" spans="1:5" ht="15" hidden="1">
      <c r="A125" s="3"/>
      <c r="B125" s="11" t="s">
        <v>107</v>
      </c>
      <c r="C125" s="151" t="s">
        <v>93</v>
      </c>
      <c r="D125" s="107"/>
      <c r="E125" s="3"/>
    </row>
    <row r="126" ht="15" hidden="1">
      <c r="C126" s="156"/>
    </row>
    <row r="127" spans="1:5" ht="15" hidden="1">
      <c r="A127" s="3"/>
      <c r="B127" s="11" t="s">
        <v>108</v>
      </c>
      <c r="C127" s="157" t="s">
        <v>93</v>
      </c>
      <c r="D127" s="3"/>
      <c r="E127" s="3"/>
    </row>
  </sheetData>
  <sheetProtection selectLockedCells="1"/>
  <printOptions horizontalCentered="1"/>
  <pageMargins left="0.5" right="0.5" top="0.5" bottom="0.25" header="0.5" footer="0.5"/>
  <pageSetup fitToHeight="0" fitToWidth="1" horizontalDpi="600" verticalDpi="600" orientation="portrait" scale="91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00"/>
  <sheetViews>
    <sheetView defaultGridColor="0" zoomScale="75" zoomScaleNormal="75" zoomScalePageLayoutView="0" colorId="22" workbookViewId="0" topLeftCell="A1">
      <selection activeCell="B7" sqref="B7"/>
    </sheetView>
  </sheetViews>
  <sheetFormatPr defaultColWidth="9.77734375" defaultRowHeight="15"/>
  <cols>
    <col min="1" max="1" width="27.77734375" style="0" customWidth="1"/>
    <col min="2" max="4" width="16.77734375" style="0" customWidth="1"/>
  </cols>
  <sheetData>
    <row r="1" spans="1:4" ht="23.25">
      <c r="A1" s="1" t="s">
        <v>0</v>
      </c>
      <c r="B1" s="3"/>
      <c r="C1" s="3"/>
      <c r="D1" s="129" t="s">
        <v>130</v>
      </c>
    </row>
    <row r="2" spans="1:4" ht="18.75" customHeight="1">
      <c r="A2" s="4" t="s">
        <v>131</v>
      </c>
      <c r="B2" s="3"/>
      <c r="C2" s="3"/>
      <c r="D2" s="3"/>
    </row>
    <row r="3" spans="1:4" ht="18.75" customHeight="1">
      <c r="A3" s="4"/>
      <c r="B3" s="3"/>
      <c r="C3" s="3"/>
      <c r="D3" s="3"/>
    </row>
    <row r="4" spans="1:4" ht="18.75" customHeight="1">
      <c r="A4" s="7" t="s">
        <v>101</v>
      </c>
      <c r="B4" s="227">
        <f>Projections!B6</f>
        <v>39083</v>
      </c>
      <c r="C4" s="227" t="s">
        <v>7</v>
      </c>
      <c r="D4" s="227">
        <f>Projections!D6</f>
        <v>39447</v>
      </c>
    </row>
    <row r="5" spans="1:4" ht="18.75" customHeight="1">
      <c r="A5" s="7" t="s">
        <v>102</v>
      </c>
      <c r="B5" s="229">
        <f>Projections!B8</f>
        <v>0</v>
      </c>
      <c r="C5" s="3"/>
      <c r="D5" s="3"/>
    </row>
    <row r="6" spans="1:4" ht="18.75" customHeight="1">
      <c r="A6" s="7" t="s">
        <v>103</v>
      </c>
      <c r="B6" s="229">
        <f>Projections!B10</f>
        <v>0</v>
      </c>
      <c r="C6" s="3"/>
      <c r="D6" s="3"/>
    </row>
    <row r="7" spans="1:4" ht="18.75" customHeight="1">
      <c r="A7" s="7" t="s">
        <v>132</v>
      </c>
      <c r="B7" s="114"/>
      <c r="C7" s="3"/>
      <c r="D7" s="3"/>
    </row>
    <row r="8" spans="1:4" ht="18.75" customHeight="1">
      <c r="A8" s="7" t="s">
        <v>99</v>
      </c>
      <c r="B8" s="8" t="str">
        <f>Projections!B4</f>
        <v>   First Housing</v>
      </c>
      <c r="C8" s="3"/>
      <c r="D8" s="3"/>
    </row>
    <row r="9" spans="1:4" ht="18.75" customHeight="1">
      <c r="A9" s="3"/>
      <c r="B9" s="3"/>
      <c r="C9" s="3"/>
      <c r="D9" s="3"/>
    </row>
    <row r="10" spans="1:4" ht="18.75" customHeight="1">
      <c r="A10" s="116"/>
      <c r="B10" s="117" t="s">
        <v>133</v>
      </c>
      <c r="C10" s="117" t="s">
        <v>12</v>
      </c>
      <c r="D10" s="117" t="s">
        <v>13</v>
      </c>
    </row>
    <row r="11" spans="1:4" ht="18.75" customHeight="1">
      <c r="A11" s="119" t="s">
        <v>16</v>
      </c>
      <c r="B11" s="18" t="s">
        <v>134</v>
      </c>
      <c r="C11" s="18" t="s">
        <v>126</v>
      </c>
      <c r="D11" s="18" t="s">
        <v>135</v>
      </c>
    </row>
    <row r="12" spans="1:4" ht="15" customHeight="1">
      <c r="A12" s="120" t="s">
        <v>21</v>
      </c>
      <c r="B12" s="22"/>
      <c r="C12" s="22"/>
      <c r="D12" s="22"/>
    </row>
    <row r="13" spans="1:4" ht="15" customHeight="1">
      <c r="A13" s="121" t="s">
        <v>22</v>
      </c>
      <c r="B13" s="122">
        <v>0</v>
      </c>
      <c r="C13" s="28">
        <f>Annual!C15</f>
        <v>0</v>
      </c>
      <c r="D13" s="28">
        <f>SUM(B13-C13)</f>
        <v>0</v>
      </c>
    </row>
    <row r="14" spans="1:4" ht="15" customHeight="1">
      <c r="A14" s="123" t="s">
        <v>23</v>
      </c>
      <c r="B14" s="33"/>
      <c r="C14" s="33"/>
      <c r="D14" s="33"/>
    </row>
    <row r="15" spans="1:4" ht="15" customHeight="1">
      <c r="A15" s="121" t="s">
        <v>24</v>
      </c>
      <c r="B15" s="122">
        <v>0</v>
      </c>
      <c r="C15" s="28">
        <f>Annual!C17</f>
        <v>0</v>
      </c>
      <c r="D15" s="28">
        <f>SUM(B15-C15)</f>
        <v>0</v>
      </c>
    </row>
    <row r="16" spans="1:4" ht="15" customHeight="1">
      <c r="A16" s="121" t="s">
        <v>25</v>
      </c>
      <c r="B16" s="124">
        <v>0</v>
      </c>
      <c r="C16" s="37">
        <f>Annual!C18</f>
        <v>0</v>
      </c>
      <c r="D16" s="37">
        <f>SUM(B16-C16)</f>
        <v>0</v>
      </c>
    </row>
    <row r="17" spans="1:4" ht="15" customHeight="1">
      <c r="A17" s="121" t="s">
        <v>26</v>
      </c>
      <c r="B17" s="28">
        <f>SUM(B13+B15+B16)</f>
        <v>0</v>
      </c>
      <c r="C17" s="37">
        <f>Annual!C19</f>
        <v>0</v>
      </c>
      <c r="D17" s="37">
        <f>SUM(B17-C17)</f>
        <v>0</v>
      </c>
    </row>
    <row r="18" spans="1:4" ht="15" customHeight="1">
      <c r="A18" s="123" t="s">
        <v>27</v>
      </c>
      <c r="B18" s="33"/>
      <c r="C18" s="33"/>
      <c r="D18" s="33"/>
    </row>
    <row r="19" spans="1:4" ht="15" customHeight="1">
      <c r="A19" s="121" t="s">
        <v>28</v>
      </c>
      <c r="B19" s="122">
        <v>0</v>
      </c>
      <c r="C19" s="28">
        <f>Annual!C21</f>
        <v>0</v>
      </c>
      <c r="D19" s="28">
        <f>SUM(B19-C19)</f>
        <v>0</v>
      </c>
    </row>
    <row r="20" spans="1:4" ht="15" customHeight="1">
      <c r="A20" s="121" t="s">
        <v>29</v>
      </c>
      <c r="B20" s="122">
        <v>0</v>
      </c>
      <c r="C20" s="37">
        <f>Annual!C22</f>
        <v>0</v>
      </c>
      <c r="D20" s="37">
        <f>SUM(B20-C20)</f>
        <v>0</v>
      </c>
    </row>
    <row r="21" spans="1:4" ht="15" customHeight="1">
      <c r="A21" s="121" t="s">
        <v>30</v>
      </c>
      <c r="B21" s="122">
        <v>0</v>
      </c>
      <c r="C21" s="37">
        <f>Annual!C23</f>
        <v>0</v>
      </c>
      <c r="D21" s="37">
        <f>SUM(B21-C21)</f>
        <v>0</v>
      </c>
    </row>
    <row r="22" spans="1:4" ht="15" customHeight="1">
      <c r="A22" s="123"/>
      <c r="B22" s="33"/>
      <c r="C22" s="33"/>
      <c r="D22" s="33"/>
    </row>
    <row r="23" spans="1:4" ht="15" customHeight="1" thickBot="1">
      <c r="A23" s="125" t="s">
        <v>31</v>
      </c>
      <c r="B23" s="59">
        <f>SUM(B17+B19+B20+B21)</f>
        <v>0</v>
      </c>
      <c r="C23" s="40">
        <f>Annual!C25</f>
        <v>0</v>
      </c>
      <c r="D23" s="59">
        <f>SUM(B23-C23)</f>
        <v>0</v>
      </c>
    </row>
    <row r="24" spans="1:4" ht="15" customHeight="1" thickTop="1">
      <c r="A24" s="120" t="s">
        <v>32</v>
      </c>
      <c r="B24" s="33"/>
      <c r="C24" s="33"/>
      <c r="D24" s="33"/>
    </row>
    <row r="25" spans="1:4" ht="15" customHeight="1">
      <c r="A25" s="126" t="s">
        <v>33</v>
      </c>
      <c r="B25" s="33"/>
      <c r="C25" s="33"/>
      <c r="D25" s="33"/>
    </row>
    <row r="26" spans="1:4" ht="15" customHeight="1">
      <c r="A26" s="121" t="s">
        <v>34</v>
      </c>
      <c r="B26" s="122">
        <v>0</v>
      </c>
      <c r="C26" s="28">
        <f>Annual!C28</f>
        <v>0</v>
      </c>
      <c r="D26" s="28">
        <f>SUM(B26-C26)</f>
        <v>0</v>
      </c>
    </row>
    <row r="27" spans="1:4" ht="15" customHeight="1">
      <c r="A27" s="121" t="s">
        <v>35</v>
      </c>
      <c r="B27" s="122">
        <v>0</v>
      </c>
      <c r="C27" s="37">
        <f>Annual!C29</f>
        <v>0</v>
      </c>
      <c r="D27" s="37">
        <f>SUM(B27-C27)</f>
        <v>0</v>
      </c>
    </row>
    <row r="28" spans="1:4" ht="15" customHeight="1">
      <c r="A28" s="126" t="s">
        <v>36</v>
      </c>
      <c r="B28" s="33"/>
      <c r="C28" s="33"/>
      <c r="D28" s="33"/>
    </row>
    <row r="29" spans="1:4" ht="15" customHeight="1">
      <c r="A29" s="121" t="s">
        <v>37</v>
      </c>
      <c r="B29" s="122">
        <v>0</v>
      </c>
      <c r="C29" s="28">
        <f>Annual!C31</f>
        <v>0</v>
      </c>
      <c r="D29" s="28">
        <f aca="true" t="shared" si="0" ref="D29:D41">SUM(B29-C29)</f>
        <v>0</v>
      </c>
    </row>
    <row r="30" spans="1:4" ht="15" customHeight="1">
      <c r="A30" s="121" t="s">
        <v>38</v>
      </c>
      <c r="B30" s="122">
        <v>0</v>
      </c>
      <c r="C30" s="37">
        <f>Annual!C32</f>
        <v>0</v>
      </c>
      <c r="D30" s="37">
        <f t="shared" si="0"/>
        <v>0</v>
      </c>
    </row>
    <row r="31" spans="1:4" ht="15" customHeight="1">
      <c r="A31" s="121" t="s">
        <v>39</v>
      </c>
      <c r="B31" s="122">
        <v>0</v>
      </c>
      <c r="C31" s="37">
        <f>Annual!C33</f>
        <v>0</v>
      </c>
      <c r="D31" s="37">
        <f t="shared" si="0"/>
        <v>0</v>
      </c>
    </row>
    <row r="32" spans="1:4" ht="15" customHeight="1">
      <c r="A32" s="121" t="s">
        <v>40</v>
      </c>
      <c r="B32" s="122">
        <v>0</v>
      </c>
      <c r="C32" s="37">
        <f>Annual!C34</f>
        <v>0</v>
      </c>
      <c r="D32" s="37">
        <f t="shared" si="0"/>
        <v>0</v>
      </c>
    </row>
    <row r="33" spans="1:4" ht="15" customHeight="1">
      <c r="A33" s="121" t="s">
        <v>41</v>
      </c>
      <c r="B33" s="122">
        <v>0</v>
      </c>
      <c r="C33" s="37">
        <f>Annual!C35</f>
        <v>0</v>
      </c>
      <c r="D33" s="37">
        <f t="shared" si="0"/>
        <v>0</v>
      </c>
    </row>
    <row r="34" spans="1:4" ht="15" customHeight="1">
      <c r="A34" s="121" t="s">
        <v>42</v>
      </c>
      <c r="B34" s="122">
        <v>0</v>
      </c>
      <c r="C34" s="37">
        <f>Annual!C36</f>
        <v>0</v>
      </c>
      <c r="D34" s="37">
        <f t="shared" si="0"/>
        <v>0</v>
      </c>
    </row>
    <row r="35" spans="1:4" ht="15" customHeight="1">
      <c r="A35" s="121" t="s">
        <v>43</v>
      </c>
      <c r="B35" s="122">
        <v>0</v>
      </c>
      <c r="C35" s="37">
        <f>Annual!C37</f>
        <v>0</v>
      </c>
      <c r="D35" s="37">
        <f t="shared" si="0"/>
        <v>0</v>
      </c>
    </row>
    <row r="36" spans="1:4" ht="15" customHeight="1">
      <c r="A36" s="121" t="s">
        <v>44</v>
      </c>
      <c r="B36" s="122">
        <v>0</v>
      </c>
      <c r="C36" s="37">
        <f>Annual!C38</f>
        <v>0</v>
      </c>
      <c r="D36" s="37">
        <f t="shared" si="0"/>
        <v>0</v>
      </c>
    </row>
    <row r="37" spans="1:4" ht="15" customHeight="1">
      <c r="A37" s="121" t="s">
        <v>45</v>
      </c>
      <c r="B37" s="122">
        <v>0</v>
      </c>
      <c r="C37" s="37">
        <f>Annual!C39</f>
        <v>0</v>
      </c>
      <c r="D37" s="37">
        <f t="shared" si="0"/>
        <v>0</v>
      </c>
    </row>
    <row r="38" spans="1:4" ht="15" customHeight="1">
      <c r="A38" s="121" t="str">
        <f>Projections!A40</f>
        <v>Other:  Partnership Expenses</v>
      </c>
      <c r="B38" s="122">
        <v>0</v>
      </c>
      <c r="C38" s="37">
        <f>Annual!C40</f>
        <v>0</v>
      </c>
      <c r="D38" s="37">
        <f t="shared" si="0"/>
        <v>0</v>
      </c>
    </row>
    <row r="39" spans="1:4" ht="15" customHeight="1">
      <c r="A39" s="121" t="str">
        <f>Projections!A41</f>
        <v>Other:   </v>
      </c>
      <c r="B39" s="122">
        <v>0</v>
      </c>
      <c r="C39" s="37">
        <f>Annual!C41</f>
        <v>0</v>
      </c>
      <c r="D39" s="37">
        <f t="shared" si="0"/>
        <v>0</v>
      </c>
    </row>
    <row r="40" spans="1:4" ht="15" customHeight="1" thickBot="1">
      <c r="A40" s="125" t="s">
        <v>52</v>
      </c>
      <c r="B40" s="59">
        <f>SUM(B26:B39)</f>
        <v>0</v>
      </c>
      <c r="C40" s="59">
        <f>Annual!C42</f>
        <v>0</v>
      </c>
      <c r="D40" s="59">
        <f t="shared" si="0"/>
        <v>0</v>
      </c>
    </row>
    <row r="41" spans="1:4" ht="15" customHeight="1" thickBot="1" thickTop="1">
      <c r="A41" s="125" t="s">
        <v>53</v>
      </c>
      <c r="B41" s="59">
        <f>SUM(B23-B40)</f>
        <v>0</v>
      </c>
      <c r="C41" s="59">
        <f>Annual!C43</f>
        <v>0</v>
      </c>
      <c r="D41" s="59">
        <f t="shared" si="0"/>
        <v>0</v>
      </c>
    </row>
    <row r="42" spans="1:4" ht="15" customHeight="1" thickTop="1">
      <c r="A42" s="50" t="s">
        <v>46</v>
      </c>
      <c r="B42" s="3"/>
      <c r="C42" s="128" t="s">
        <v>136</v>
      </c>
      <c r="D42" s="128" t="s">
        <v>47</v>
      </c>
    </row>
    <row r="43" spans="1:4" ht="15" customHeight="1">
      <c r="A43" s="50"/>
      <c r="B43" s="3"/>
      <c r="C43" s="3"/>
      <c r="D43" s="129" t="s">
        <v>137</v>
      </c>
    </row>
    <row r="44" spans="1:4" ht="15" customHeight="1">
      <c r="A44" s="50"/>
      <c r="B44" s="3"/>
      <c r="C44" s="3"/>
      <c r="D44" s="3"/>
    </row>
    <row r="45" spans="1:4" ht="15" customHeight="1">
      <c r="A45" s="4" t="s">
        <v>131</v>
      </c>
      <c r="B45" s="3"/>
      <c r="C45" s="3"/>
      <c r="D45" s="129"/>
    </row>
    <row r="46" spans="1:4" ht="15" customHeight="1">
      <c r="A46" s="3"/>
      <c r="B46" s="3"/>
      <c r="C46" s="3"/>
      <c r="D46" s="3"/>
    </row>
    <row r="47" spans="1:4" ht="15" customHeight="1">
      <c r="A47" s="116"/>
      <c r="B47" s="117" t="s">
        <v>133</v>
      </c>
      <c r="C47" s="117" t="s">
        <v>12</v>
      </c>
      <c r="D47" s="117" t="s">
        <v>13</v>
      </c>
    </row>
    <row r="48" spans="1:4" ht="15" customHeight="1">
      <c r="A48" s="119" t="s">
        <v>16</v>
      </c>
      <c r="B48" s="18" t="s">
        <v>134</v>
      </c>
      <c r="C48" s="18" t="s">
        <v>126</v>
      </c>
      <c r="D48" s="18" t="s">
        <v>135</v>
      </c>
    </row>
    <row r="49" spans="1:4" ht="15" customHeight="1">
      <c r="A49" s="126" t="s">
        <v>54</v>
      </c>
      <c r="B49" s="130"/>
      <c r="C49" s="130"/>
      <c r="D49" s="130"/>
    </row>
    <row r="50" spans="1:4" ht="15" customHeight="1">
      <c r="A50" s="121" t="s">
        <v>55</v>
      </c>
      <c r="B50" s="122">
        <v>0</v>
      </c>
      <c r="C50" s="28">
        <f>Annual!C50</f>
        <v>0</v>
      </c>
      <c r="D50" s="28">
        <f aca="true" t="shared" si="1" ref="D50:D55">SUM(B50-C50)</f>
        <v>0</v>
      </c>
    </row>
    <row r="51" spans="1:4" ht="15" customHeight="1">
      <c r="A51" s="121" t="s">
        <v>56</v>
      </c>
      <c r="B51" s="122">
        <v>0</v>
      </c>
      <c r="C51" s="28">
        <f>Annual!C51</f>
        <v>0</v>
      </c>
      <c r="D51" s="28">
        <f t="shared" si="1"/>
        <v>0</v>
      </c>
    </row>
    <row r="52" spans="1:4" ht="15" customHeight="1">
      <c r="A52" s="121" t="s">
        <v>57</v>
      </c>
      <c r="B52" s="122">
        <v>0</v>
      </c>
      <c r="C52" s="28">
        <f>Annual!C52</f>
        <v>0</v>
      </c>
      <c r="D52" s="28">
        <f t="shared" si="1"/>
        <v>0</v>
      </c>
    </row>
    <row r="53" spans="1:4" ht="15" customHeight="1">
      <c r="A53" s="197" t="s">
        <v>58</v>
      </c>
      <c r="B53" s="122">
        <v>0</v>
      </c>
      <c r="C53" s="28">
        <f>Annual!C53</f>
        <v>0</v>
      </c>
      <c r="D53" s="28">
        <f t="shared" si="1"/>
        <v>0</v>
      </c>
    </row>
    <row r="54" spans="1:4" ht="15" customHeight="1">
      <c r="A54" s="121" t="s">
        <v>59</v>
      </c>
      <c r="B54" s="122">
        <v>0</v>
      </c>
      <c r="C54" s="28">
        <f>Annual!C54</f>
        <v>0</v>
      </c>
      <c r="D54" s="28">
        <f t="shared" si="1"/>
        <v>0</v>
      </c>
    </row>
    <row r="55" spans="1:4" ht="15" customHeight="1" thickBot="1">
      <c r="A55" s="125" t="s">
        <v>60</v>
      </c>
      <c r="B55" s="59">
        <f>SUM(B50:B54)</f>
        <v>0</v>
      </c>
      <c r="C55" s="59">
        <f>Annual!C55</f>
        <v>0</v>
      </c>
      <c r="D55" s="59">
        <f t="shared" si="1"/>
        <v>0</v>
      </c>
    </row>
    <row r="56" spans="1:4" ht="15" customHeight="1" thickTop="1">
      <c r="A56" s="126" t="s">
        <v>61</v>
      </c>
      <c r="B56" s="33" t="s">
        <v>93</v>
      </c>
      <c r="C56" s="33"/>
      <c r="D56" s="33"/>
    </row>
    <row r="57" spans="1:4" ht="15" customHeight="1" thickBot="1">
      <c r="A57" s="125" t="s">
        <v>62</v>
      </c>
      <c r="B57" s="59">
        <f>SUM(B41-B55)</f>
        <v>0</v>
      </c>
      <c r="C57" s="59">
        <f>Annual!C57</f>
        <v>0</v>
      </c>
      <c r="D57" s="59">
        <f>SUM(B57-C57)</f>
        <v>0</v>
      </c>
    </row>
    <row r="58" spans="1:4" ht="15" customHeight="1" thickBot="1" thickTop="1">
      <c r="A58" s="131" t="s">
        <v>138</v>
      </c>
      <c r="B58" s="59">
        <f>SUM(B41-B50)</f>
        <v>0</v>
      </c>
      <c r="C58" s="59">
        <f>SUM(C41-C50)</f>
        <v>0</v>
      </c>
      <c r="D58" s="59">
        <f>SUM(B58-C58)</f>
        <v>0</v>
      </c>
    </row>
    <row r="59" spans="1:4" ht="15" customHeight="1" thickTop="1">
      <c r="A59" s="132" t="s">
        <v>73</v>
      </c>
      <c r="B59" s="33"/>
      <c r="C59" s="33"/>
      <c r="D59" s="33"/>
    </row>
    <row r="60" spans="1:4" ht="15" customHeight="1">
      <c r="A60" s="121" t="s">
        <v>139</v>
      </c>
      <c r="B60" s="133" t="e">
        <f>SUM(B41/B50)</f>
        <v>#DIV/0!</v>
      </c>
      <c r="C60" s="133" t="e">
        <f>SUM(C41/C50)</f>
        <v>#DIV/0!</v>
      </c>
      <c r="D60" s="133" t="e">
        <f>SUM(B60-C60)</f>
        <v>#DIV/0!</v>
      </c>
    </row>
    <row r="61" spans="1:4" ht="15" customHeight="1">
      <c r="A61" s="121" t="s">
        <v>140</v>
      </c>
      <c r="B61" s="133" t="e">
        <f>SUM(B41/(B50+B51))</f>
        <v>#DIV/0!</v>
      </c>
      <c r="C61" s="133" t="e">
        <f>SUM(C41/(C50+C51))</f>
        <v>#DIV/0!</v>
      </c>
      <c r="D61" s="133" t="e">
        <f>SUM(B61-C61)</f>
        <v>#DIV/0!</v>
      </c>
    </row>
    <row r="62" spans="1:4" ht="15" customHeight="1">
      <c r="A62" s="121" t="s">
        <v>141</v>
      </c>
      <c r="B62" s="133" t="e">
        <f>SUM(B41/(B50+B51+B52))</f>
        <v>#DIV/0!</v>
      </c>
      <c r="C62" s="133" t="e">
        <f>SUM(C41/(C50+C51+C52))</f>
        <v>#DIV/0!</v>
      </c>
      <c r="D62" s="133" t="e">
        <f>SUM(B62-C62)</f>
        <v>#DIV/0!</v>
      </c>
    </row>
    <row r="63" spans="1:4" ht="15" customHeight="1" thickBot="1">
      <c r="A63" s="134" t="s">
        <v>142</v>
      </c>
      <c r="B63" s="135" t="e">
        <f>SUM(B41/(B50+B51+B52+B53+B54))</f>
        <v>#DIV/0!</v>
      </c>
      <c r="C63" s="135" t="e">
        <f>SUM(C41/(C50+C51+C52+C53+C54))</f>
        <v>#DIV/0!</v>
      </c>
      <c r="D63" s="135" t="e">
        <f>SUM(B63-C63)</f>
        <v>#DIV/0!</v>
      </c>
    </row>
    <row r="64" spans="1:4" ht="15" customHeight="1" thickTop="1">
      <c r="A64" s="136" t="s">
        <v>74</v>
      </c>
      <c r="B64" s="33"/>
      <c r="C64" s="33"/>
      <c r="D64" s="33"/>
    </row>
    <row r="65" spans="1:4" ht="15" customHeight="1">
      <c r="A65" s="137" t="s">
        <v>76</v>
      </c>
      <c r="B65" s="138" t="e">
        <f>SUM(B40/B23)</f>
        <v>#DIV/0!</v>
      </c>
      <c r="C65" s="138" t="e">
        <f>SUM(C40/C23)</f>
        <v>#DIV/0!</v>
      </c>
      <c r="D65" s="138" t="e">
        <f>SUM(B65-C65)</f>
        <v>#DIV/0!</v>
      </c>
    </row>
    <row r="66" spans="1:4" ht="15" customHeight="1">
      <c r="A66" s="137" t="s">
        <v>78</v>
      </c>
      <c r="B66" s="138" t="e">
        <f>SUM((B40+B55)/B23)</f>
        <v>#DIV/0!</v>
      </c>
      <c r="C66" s="138" t="e">
        <f>SUM((C40+C55)/C23)</f>
        <v>#DIV/0!</v>
      </c>
      <c r="D66" s="138" t="e">
        <f>SUM(B66-C66)</f>
        <v>#DIV/0!</v>
      </c>
    </row>
    <row r="67" spans="1:4" ht="15" customHeight="1">
      <c r="A67" s="137" t="s">
        <v>143</v>
      </c>
      <c r="B67" s="133" t="s">
        <v>93</v>
      </c>
      <c r="C67" s="133" t="s">
        <v>93</v>
      </c>
      <c r="D67" s="133" t="s">
        <v>93</v>
      </c>
    </row>
    <row r="68" spans="1:4" ht="15" customHeight="1" thickBot="1">
      <c r="A68" s="139" t="s">
        <v>144</v>
      </c>
      <c r="B68" s="135" t="s">
        <v>93</v>
      </c>
      <c r="C68" s="135" t="s">
        <v>93</v>
      </c>
      <c r="D68" s="135" t="s">
        <v>93</v>
      </c>
    </row>
    <row r="69" spans="1:4" ht="18" customHeight="1" thickTop="1">
      <c r="A69" s="3"/>
      <c r="B69" s="3"/>
      <c r="C69" s="3"/>
      <c r="D69" s="3"/>
    </row>
    <row r="70" spans="1:4" ht="18" customHeight="1">
      <c r="A70" s="140" t="s">
        <v>90</v>
      </c>
      <c r="B70" s="151"/>
      <c r="C70" s="151"/>
      <c r="D70" s="151"/>
    </row>
    <row r="71" spans="1:4" ht="18" customHeight="1">
      <c r="A71" s="105"/>
      <c r="B71" s="105"/>
      <c r="C71" s="105"/>
      <c r="D71" s="105"/>
    </row>
    <row r="72" spans="1:4" ht="18" customHeight="1">
      <c r="A72" s="151"/>
      <c r="B72" s="151"/>
      <c r="C72" s="151"/>
      <c r="D72" s="151"/>
    </row>
    <row r="73" spans="1:4" ht="18" customHeight="1">
      <c r="A73" s="158"/>
      <c r="B73" s="158"/>
      <c r="C73" s="158"/>
      <c r="D73" s="158"/>
    </row>
    <row r="74" spans="1:4" ht="18" customHeight="1">
      <c r="A74" s="151"/>
      <c r="B74" s="151"/>
      <c r="C74" s="151"/>
      <c r="D74" s="151"/>
    </row>
    <row r="75" spans="1:4" ht="18" customHeight="1">
      <c r="A75" s="158"/>
      <c r="B75" s="158"/>
      <c r="C75" s="158"/>
      <c r="D75" s="158"/>
    </row>
    <row r="76" spans="1:4" ht="18" customHeight="1">
      <c r="A76" s="151"/>
      <c r="B76" s="151"/>
      <c r="C76" s="151"/>
      <c r="D76" s="151"/>
    </row>
    <row r="77" spans="1:4" ht="18" customHeight="1">
      <c r="A77" s="158"/>
      <c r="B77" s="158"/>
      <c r="C77" s="158"/>
      <c r="D77" s="158"/>
    </row>
    <row r="78" spans="1:4" ht="18" customHeight="1">
      <c r="A78" s="151"/>
      <c r="B78" s="151"/>
      <c r="C78" s="151"/>
      <c r="D78" s="151"/>
    </row>
    <row r="79" spans="1:4" ht="18" customHeight="1">
      <c r="A79" s="105"/>
      <c r="B79" s="105"/>
      <c r="C79" s="105"/>
      <c r="D79" s="105"/>
    </row>
    <row r="80" spans="1:4" ht="18" customHeight="1">
      <c r="A80" s="105"/>
      <c r="B80" s="141" t="s">
        <v>92</v>
      </c>
      <c r="C80" s="110" t="s">
        <v>93</v>
      </c>
      <c r="D80" s="142"/>
    </row>
    <row r="81" spans="1:4" ht="18" customHeight="1">
      <c r="A81" s="105"/>
      <c r="B81" s="7"/>
      <c r="C81" s="105"/>
      <c r="D81" s="143"/>
    </row>
    <row r="82" spans="1:4" ht="18" customHeight="1">
      <c r="A82" s="105"/>
      <c r="B82" s="141" t="s">
        <v>94</v>
      </c>
      <c r="C82" s="111" t="s">
        <v>93</v>
      </c>
      <c r="D82" s="144"/>
    </row>
    <row r="83" spans="1:4" ht="18" customHeight="1">
      <c r="A83" s="105"/>
      <c r="B83" s="3"/>
      <c r="C83" s="105"/>
      <c r="D83" s="105"/>
    </row>
    <row r="84" spans="1:4" ht="15">
      <c r="A84" s="105"/>
      <c r="B84" s="11" t="s">
        <v>95</v>
      </c>
      <c r="C84" s="112" t="s">
        <v>93</v>
      </c>
      <c r="D84" s="105"/>
    </row>
    <row r="85" spans="1:4" ht="15">
      <c r="A85" s="145" t="s">
        <v>136</v>
      </c>
      <c r="B85" s="109"/>
      <c r="C85" s="109"/>
      <c r="D85" s="143" t="s">
        <v>47</v>
      </c>
    </row>
    <row r="86" spans="1:4" ht="15">
      <c r="A86" s="105"/>
      <c r="B86" s="105"/>
      <c r="C86" s="105"/>
      <c r="D86" s="105"/>
    </row>
    <row r="87" spans="1:4" ht="15">
      <c r="A87" s="146" t="s">
        <v>145</v>
      </c>
      <c r="B87" s="105"/>
      <c r="C87" s="105"/>
      <c r="D87" s="105"/>
    </row>
    <row r="88" spans="1:4" ht="15">
      <c r="A88" s="105"/>
      <c r="B88" s="105"/>
      <c r="C88" s="105"/>
      <c r="D88" s="105"/>
    </row>
    <row r="89" spans="1:4" ht="15.75">
      <c r="A89" s="147" t="s">
        <v>146</v>
      </c>
      <c r="B89" s="148">
        <v>0</v>
      </c>
      <c r="C89" s="115" t="s">
        <v>147</v>
      </c>
      <c r="D89" s="105"/>
    </row>
    <row r="90" spans="1:4" ht="15">
      <c r="A90" s="105"/>
      <c r="B90" s="148">
        <v>0</v>
      </c>
      <c r="C90" s="115" t="s">
        <v>148</v>
      </c>
      <c r="D90" s="105"/>
    </row>
    <row r="91" spans="1:4" ht="15">
      <c r="A91" s="105"/>
      <c r="B91" s="148">
        <v>0</v>
      </c>
      <c r="C91" s="115" t="s">
        <v>149</v>
      </c>
      <c r="D91" s="105"/>
    </row>
    <row r="92" spans="1:4" ht="15">
      <c r="A92" s="105"/>
      <c r="B92" s="148">
        <v>0</v>
      </c>
      <c r="C92" s="115" t="s">
        <v>150</v>
      </c>
      <c r="D92" s="105"/>
    </row>
    <row r="93" spans="1:4" ht="15">
      <c r="A93" s="105"/>
      <c r="B93" s="148">
        <v>0</v>
      </c>
      <c r="C93" s="115" t="s">
        <v>151</v>
      </c>
      <c r="D93" s="105"/>
    </row>
    <row r="94" spans="1:4" ht="15.75" thickBot="1">
      <c r="A94" s="105"/>
      <c r="B94" s="149">
        <f>SUM(B89:B93)</f>
        <v>0</v>
      </c>
      <c r="C94" s="115"/>
      <c r="D94" s="105"/>
    </row>
    <row r="95" spans="1:4" ht="15.75" thickTop="1">
      <c r="A95" s="105"/>
      <c r="B95" s="105"/>
      <c r="C95" s="105"/>
      <c r="D95" s="105"/>
    </row>
    <row r="96" spans="1:4" ht="15">
      <c r="A96" s="105"/>
      <c r="B96" s="105"/>
      <c r="C96" s="105"/>
      <c r="D96" s="105"/>
    </row>
    <row r="97" spans="1:4" ht="15">
      <c r="A97" s="140" t="s">
        <v>71</v>
      </c>
      <c r="B97" s="105"/>
      <c r="C97" s="148">
        <v>0</v>
      </c>
      <c r="D97" s="105"/>
    </row>
    <row r="98" spans="1:4" ht="15">
      <c r="A98" s="140" t="s">
        <v>72</v>
      </c>
      <c r="B98" s="105"/>
      <c r="C98" s="148">
        <v>0</v>
      </c>
      <c r="D98" s="105"/>
    </row>
    <row r="99" spans="1:4" ht="15">
      <c r="A99" s="105"/>
      <c r="B99" s="105"/>
      <c r="C99" s="105"/>
      <c r="D99" s="105"/>
    </row>
    <row r="100" spans="1:4" ht="15.75">
      <c r="A100" s="150" t="s">
        <v>152</v>
      </c>
      <c r="B100" s="115"/>
      <c r="C100" s="105"/>
      <c r="D100" s="105"/>
    </row>
  </sheetData>
  <sheetProtection password="CA33" sheet="1" objects="1" scenarios="1"/>
  <printOptions horizontalCentered="1"/>
  <pageMargins left="0.5" right="0.5" top="0.5" bottom="0.5" header="0.5" footer="0.5"/>
  <pageSetup fitToHeight="0" fitToWidth="1" horizontalDpi="600" verticalDpi="600" orientation="portrait" r:id="rId1"/>
  <rowBreaks count="2" manualBreakCount="2">
    <brk id="4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Anne Gehlsen</cp:lastModifiedBy>
  <cp:lastPrinted>2006-07-12T13:02:56Z</cp:lastPrinted>
  <dcterms:created xsi:type="dcterms:W3CDTF">2000-08-16T15:03:50Z</dcterms:created>
  <dcterms:modified xsi:type="dcterms:W3CDTF">2012-04-06T15:29:36Z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